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gif" ContentType="image/gif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iagrams/data7.xml" ContentType="application/vnd.openxmlformats-officedocument.drawingml.diagramData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diagrams/colors7.xml" ContentType="application/vnd.openxmlformats-officedocument.drawingml.diagramColors+xml"/>
  <Override PartName="/xl/diagrams/drawing7.xml" ContentType="application/vnd.ms-office.drawingml.diagramDrawing+xml"/>
  <Override PartName="/xl/diagrams/data8.xml" ContentType="application/vnd.openxmlformats-officedocument.drawingml.diagramData+xml"/>
  <Override PartName="/xl/diagrams/layout8.xml" ContentType="application/vnd.openxmlformats-officedocument.drawingml.diagramLayout+xml"/>
  <Override PartName="/xl/diagrams/quickStyle8.xml" ContentType="application/vnd.openxmlformats-officedocument.drawingml.diagramStyle+xml"/>
  <Override PartName="/xl/diagrams/colors8.xml" ContentType="application/vnd.openxmlformats-officedocument.drawingml.diagramColors+xml"/>
  <Override PartName="/xl/diagrams/drawing8.xml" ContentType="application/vnd.ms-office.drawingml.diagramDrawing+xml"/>
  <Override PartName="/xl/drawings/drawing2.xml" ContentType="application/vnd.openxmlformats-officedocument.drawing+xml"/>
  <Override PartName="/xl/diagrams/data9.xml" ContentType="application/vnd.openxmlformats-officedocument.drawingml.diagramData+xml"/>
  <Override PartName="/xl/diagrams/layout9.xml" ContentType="application/vnd.openxmlformats-officedocument.drawingml.diagramLayout+xml"/>
  <Override PartName="/xl/diagrams/quickStyle9.xml" ContentType="application/vnd.openxmlformats-officedocument.drawingml.diagramStyle+xml"/>
  <Override PartName="/xl/diagrams/colors9.xml" ContentType="application/vnd.openxmlformats-officedocument.drawingml.diagramColors+xml"/>
  <Override PartName="/xl/diagrams/drawing9.xml" ContentType="application/vnd.ms-office.drawingml.diagramDrawing+xml"/>
  <Override PartName="/xl/diagrams/data10.xml" ContentType="application/vnd.openxmlformats-officedocument.drawingml.diagramData+xml"/>
  <Override PartName="/xl/diagrams/layout10.xml" ContentType="application/vnd.openxmlformats-officedocument.drawingml.diagramLayout+xml"/>
  <Override PartName="/xl/diagrams/quickStyle10.xml" ContentType="application/vnd.openxmlformats-officedocument.drawingml.diagramStyle+xml"/>
  <Override PartName="/xl/diagrams/colors10.xml" ContentType="application/vnd.openxmlformats-officedocument.drawingml.diagramColors+xml"/>
  <Override PartName="/xl/diagrams/drawing10.xml" ContentType="application/vnd.ms-office.drawingml.diagramDrawing+xml"/>
  <Override PartName="/xl/diagrams/data11.xml" ContentType="application/vnd.openxmlformats-officedocument.drawingml.diagramData+xml"/>
  <Override PartName="/xl/diagrams/layout11.xml" ContentType="application/vnd.openxmlformats-officedocument.drawingml.diagramLayout+xml"/>
  <Override PartName="/xl/diagrams/quickStyle11.xml" ContentType="application/vnd.openxmlformats-officedocument.drawingml.diagramStyle+xml"/>
  <Override PartName="/xl/diagrams/colors11.xml" ContentType="application/vnd.openxmlformats-officedocument.drawingml.diagramColors+xml"/>
  <Override PartName="/xl/diagrams/drawing11.xml" ContentType="application/vnd.ms-office.drawingml.diagramDrawing+xml"/>
  <Override PartName="/xl/diagrams/data12.xml" ContentType="application/vnd.openxmlformats-officedocument.drawingml.diagramData+xml"/>
  <Override PartName="/xl/diagrams/layout12.xml" ContentType="application/vnd.openxmlformats-officedocument.drawingml.diagramLayout+xml"/>
  <Override PartName="/xl/diagrams/quickStyle12.xml" ContentType="application/vnd.openxmlformats-officedocument.drawingml.diagramStyle+xml"/>
  <Override PartName="/xl/diagrams/colors12.xml" ContentType="application/vnd.openxmlformats-officedocument.drawingml.diagramColors+xml"/>
  <Override PartName="/xl/diagrams/drawing12.xml" ContentType="application/vnd.ms-office.drawingml.diagramDrawing+xml"/>
  <Override PartName="/xl/diagrams/data13.xml" ContentType="application/vnd.openxmlformats-officedocument.drawingml.diagramData+xml"/>
  <Override PartName="/xl/diagrams/layout13.xml" ContentType="application/vnd.openxmlformats-officedocument.drawingml.diagramLayout+xml"/>
  <Override PartName="/xl/diagrams/quickStyle13.xml" ContentType="application/vnd.openxmlformats-officedocument.drawingml.diagramStyle+xml"/>
  <Override PartName="/xl/diagrams/colors13.xml" ContentType="application/vnd.openxmlformats-officedocument.drawingml.diagramColors+xml"/>
  <Override PartName="/xl/diagrams/drawing13.xml" ContentType="application/vnd.ms-office.drawingml.diagramDrawing+xml"/>
  <Override PartName="/xl/diagrams/data14.xml" ContentType="application/vnd.openxmlformats-officedocument.drawingml.diagramData+xml"/>
  <Override PartName="/xl/diagrams/layout14.xml" ContentType="application/vnd.openxmlformats-officedocument.drawingml.diagramLayout+xml"/>
  <Override PartName="/xl/diagrams/quickStyle14.xml" ContentType="application/vnd.openxmlformats-officedocument.drawingml.diagramStyle+xml"/>
  <Override PartName="/xl/diagrams/colors14.xml" ContentType="application/vnd.openxmlformats-officedocument.drawingml.diagramColors+xml"/>
  <Override PartName="/xl/diagrams/drawing14.xml" ContentType="application/vnd.ms-office.drawingml.diagramDrawing+xml"/>
  <Override PartName="/xl/diagrams/data15.xml" ContentType="application/vnd.openxmlformats-officedocument.drawingml.diagramData+xml"/>
  <Override PartName="/xl/diagrams/layout15.xml" ContentType="application/vnd.openxmlformats-officedocument.drawingml.diagramLayout+xml"/>
  <Override PartName="/xl/diagrams/quickStyle15.xml" ContentType="application/vnd.openxmlformats-officedocument.drawingml.diagramStyle+xml"/>
  <Override PartName="/xl/diagrams/colors15.xml" ContentType="application/vnd.openxmlformats-officedocument.drawingml.diagramColors+xml"/>
  <Override PartName="/xl/diagrams/drawing15.xml" ContentType="application/vnd.ms-office.drawingml.diagramDrawing+xml"/>
  <Override PartName="/xl/diagrams/data16.xml" ContentType="application/vnd.openxmlformats-officedocument.drawingml.diagramData+xml"/>
  <Override PartName="/xl/diagrams/layout16.xml" ContentType="application/vnd.openxmlformats-officedocument.drawingml.diagramLayout+xml"/>
  <Override PartName="/xl/diagrams/quickStyle16.xml" ContentType="application/vnd.openxmlformats-officedocument.drawingml.diagramStyle+xml"/>
  <Override PartName="/xl/diagrams/colors16.xml" ContentType="application/vnd.openxmlformats-officedocument.drawingml.diagramColors+xml"/>
  <Override PartName="/xl/diagrams/drawing16.xml" ContentType="application/vnd.ms-office.drawingml.diagramDrawing+xml"/>
  <Override PartName="/xl/drawings/drawing3.xml" ContentType="application/vnd.openxmlformats-officedocument.drawing+xml"/>
  <Override PartName="/xl/diagrams/data17.xml" ContentType="application/vnd.openxmlformats-officedocument.drawingml.diagramData+xml"/>
  <Override PartName="/xl/diagrams/layout17.xml" ContentType="application/vnd.openxmlformats-officedocument.drawingml.diagramLayout+xml"/>
  <Override PartName="/xl/diagrams/quickStyle17.xml" ContentType="application/vnd.openxmlformats-officedocument.drawingml.diagramStyle+xml"/>
  <Override PartName="/xl/diagrams/colors17.xml" ContentType="application/vnd.openxmlformats-officedocument.drawingml.diagramColors+xml"/>
  <Override PartName="/xl/diagrams/drawing17.xml" ContentType="application/vnd.ms-office.drawingml.diagramDrawing+xml"/>
  <Override PartName="/xl/diagrams/data18.xml" ContentType="application/vnd.openxmlformats-officedocument.drawingml.diagramData+xml"/>
  <Override PartName="/xl/diagrams/layout18.xml" ContentType="application/vnd.openxmlformats-officedocument.drawingml.diagramLayout+xml"/>
  <Override PartName="/xl/diagrams/quickStyle18.xml" ContentType="application/vnd.openxmlformats-officedocument.drawingml.diagramStyle+xml"/>
  <Override PartName="/xl/diagrams/colors18.xml" ContentType="application/vnd.openxmlformats-officedocument.drawingml.diagramColors+xml"/>
  <Override PartName="/xl/diagrams/drawing18.xml" ContentType="application/vnd.ms-office.drawingml.diagramDrawing+xml"/>
  <Override PartName="/xl/diagrams/data19.xml" ContentType="application/vnd.openxmlformats-officedocument.drawingml.diagramData+xml"/>
  <Override PartName="/xl/diagrams/layout19.xml" ContentType="application/vnd.openxmlformats-officedocument.drawingml.diagramLayout+xml"/>
  <Override PartName="/xl/diagrams/quickStyle19.xml" ContentType="application/vnd.openxmlformats-officedocument.drawingml.diagramStyle+xml"/>
  <Override PartName="/xl/diagrams/colors19.xml" ContentType="application/vnd.openxmlformats-officedocument.drawingml.diagramColors+xml"/>
  <Override PartName="/xl/diagrams/drawing19.xml" ContentType="application/vnd.ms-office.drawingml.diagramDrawing+xml"/>
  <Override PartName="/xl/diagrams/data20.xml" ContentType="application/vnd.openxmlformats-officedocument.drawingml.diagramData+xml"/>
  <Override PartName="/xl/diagrams/layout20.xml" ContentType="application/vnd.openxmlformats-officedocument.drawingml.diagramLayout+xml"/>
  <Override PartName="/xl/diagrams/quickStyle20.xml" ContentType="application/vnd.openxmlformats-officedocument.drawingml.diagramStyle+xml"/>
  <Override PartName="/xl/diagrams/colors20.xml" ContentType="application/vnd.openxmlformats-officedocument.drawingml.diagramColors+xml"/>
  <Override PartName="/xl/diagrams/drawing20.xml" ContentType="application/vnd.ms-office.drawingml.diagramDrawing+xml"/>
  <Override PartName="/xl/diagrams/data21.xml" ContentType="application/vnd.openxmlformats-officedocument.drawingml.diagramData+xml"/>
  <Override PartName="/xl/diagrams/layout21.xml" ContentType="application/vnd.openxmlformats-officedocument.drawingml.diagramLayout+xml"/>
  <Override PartName="/xl/diagrams/quickStyle21.xml" ContentType="application/vnd.openxmlformats-officedocument.drawingml.diagramStyle+xml"/>
  <Override PartName="/xl/diagrams/colors21.xml" ContentType="application/vnd.openxmlformats-officedocument.drawingml.diagramColors+xml"/>
  <Override PartName="/xl/diagrams/drawing21.xml" ContentType="application/vnd.ms-office.drawingml.diagram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rbg\Downloads\"/>
    </mc:Choice>
  </mc:AlternateContent>
  <bookViews>
    <workbookView xWindow="0" yWindow="0" windowWidth="28800" windowHeight="12330" tabRatio="500"/>
  </bookViews>
  <sheets>
    <sheet name="Комплекты" sheetId="1" r:id="rId1"/>
    <sheet name="Ресепшн" sheetId="2" r:id="rId2"/>
    <sheet name="Шкафы, Пеналы" sheetId="3" r:id="rId3"/>
    <sheet name="Тех.описание" sheetId="4" r:id="rId4"/>
    <sheet name="Скидка" sheetId="5" state="hidden" r:id="rId5"/>
  </sheets>
  <definedNames>
    <definedName name="_xlnm.Print_Area" localSheetId="0">Комплекты!$A$1:$U$102</definedName>
    <definedName name="_xlnm.Print_Area" localSheetId="1">Ресепшн!$A$1:$Q$80</definedName>
    <definedName name="_xlnm.Print_Area" localSheetId="4">Скидка!$A$1:$AM$28</definedName>
    <definedName name="_xlnm.Print_Area" localSheetId="3">Тех.описание!$A$1:$F$101</definedName>
    <definedName name="_xlnm.Print_Area" localSheetId="2">'Шкафы, Пеналы'!$A$1:$V$51</definedName>
  </definedNames>
  <calcPr calcId="162913" refMode="R1C1"/>
</workbook>
</file>

<file path=xl/calcChain.xml><?xml version="1.0" encoding="utf-8"?>
<calcChain xmlns="http://schemas.openxmlformats.org/spreadsheetml/2006/main">
  <c r="AG8" i="5" l="1"/>
  <c r="M8" i="5"/>
  <c r="D4" i="5"/>
  <c r="U47" i="3" s="1"/>
  <c r="D3" i="5"/>
  <c r="G47" i="3"/>
  <c r="F34" i="3"/>
  <c r="H22" i="3"/>
  <c r="I61" i="2"/>
  <c r="P40" i="2"/>
  <c r="O40" i="2"/>
  <c r="O19" i="2"/>
  <c r="F19" i="2"/>
  <c r="E19" i="2"/>
  <c r="E16" i="2"/>
  <c r="U16" i="3" l="1"/>
  <c r="I60" i="2"/>
  <c r="U28" i="3"/>
  <c r="P19" i="2"/>
  <c r="P63" i="2"/>
  <c r="Q34" i="3"/>
  <c r="J26" i="2"/>
  <c r="O50" i="2"/>
  <c r="U22" i="3"/>
  <c r="F17" i="2"/>
  <c r="P50" i="2"/>
  <c r="E41" i="3"/>
  <c r="E18" i="2"/>
  <c r="E40" i="2"/>
  <c r="I54" i="2"/>
  <c r="I16" i="3"/>
  <c r="I28" i="3"/>
  <c r="H41" i="3"/>
  <c r="E50" i="2"/>
  <c r="L63" i="2"/>
  <c r="I22" i="3"/>
  <c r="I34" i="3"/>
  <c r="F16" i="2"/>
  <c r="F50" i="2"/>
  <c r="T22" i="3"/>
  <c r="E17" i="2"/>
  <c r="P73" i="2"/>
  <c r="U34" i="3"/>
  <c r="K26" i="2"/>
  <c r="H16" i="3"/>
  <c r="H28" i="3"/>
  <c r="F18" i="2"/>
  <c r="T53" i="1" s="1"/>
  <c r="F40" i="2"/>
  <c r="I55" i="2"/>
  <c r="T16" i="3"/>
  <c r="T28" i="3"/>
  <c r="R41" i="3"/>
  <c r="U41" i="3"/>
  <c r="H47" i="3"/>
  <c r="O16" i="2"/>
  <c r="O17" i="2"/>
  <c r="O18" i="2"/>
  <c r="J19" i="2"/>
  <c r="E26" i="2"/>
  <c r="O26" i="2"/>
  <c r="J40" i="2"/>
  <c r="O41" i="2"/>
  <c r="J50" i="2"/>
  <c r="E51" i="2"/>
  <c r="I56" i="2"/>
  <c r="I62" i="2"/>
  <c r="F73" i="2"/>
  <c r="D16" i="3"/>
  <c r="N16" i="3"/>
  <c r="D22" i="3"/>
  <c r="N22" i="3"/>
  <c r="D28" i="3"/>
  <c r="N28" i="3"/>
  <c r="B34" i="3"/>
  <c r="K34" i="3"/>
  <c r="B41" i="3"/>
  <c r="K41" i="3"/>
  <c r="B47" i="3"/>
  <c r="M47" i="3"/>
  <c r="P16" i="2"/>
  <c r="P17" i="2"/>
  <c r="P18" i="2"/>
  <c r="K19" i="2"/>
  <c r="F26" i="2"/>
  <c r="P26" i="2"/>
  <c r="K40" i="2"/>
  <c r="P41" i="2"/>
  <c r="K50" i="2"/>
  <c r="F51" i="2"/>
  <c r="I57" i="2"/>
  <c r="I63" i="2"/>
  <c r="K73" i="2"/>
  <c r="E16" i="3"/>
  <c r="P16" i="3"/>
  <c r="E22" i="3"/>
  <c r="P22" i="3"/>
  <c r="E28" i="3"/>
  <c r="P28" i="3"/>
  <c r="E34" i="3"/>
  <c r="P34" i="3"/>
  <c r="D41" i="3"/>
  <c r="M41" i="3"/>
  <c r="E47" i="3"/>
  <c r="P47" i="3"/>
  <c r="R47" i="3"/>
  <c r="G41" i="3"/>
  <c r="P41" i="3"/>
  <c r="D47" i="3"/>
  <c r="K47" i="3"/>
  <c r="G53" i="1" l="1"/>
  <c r="L36" i="1"/>
  <c r="N19" i="1"/>
  <c r="R53" i="1"/>
  <c r="N53" i="1"/>
  <c r="L53" i="1"/>
  <c r="E53" i="1"/>
  <c r="E36" i="1"/>
  <c r="E26" i="1"/>
  <c r="L60" i="1"/>
  <c r="E72" i="1"/>
  <c r="N98" i="1"/>
  <c r="R19" i="1"/>
  <c r="R26" i="1"/>
  <c r="E60" i="1"/>
  <c r="T60" i="1"/>
  <c r="T82" i="1"/>
  <c r="R60" i="1"/>
  <c r="T72" i="1"/>
  <c r="N44" i="1"/>
  <c r="N82" i="1"/>
  <c r="N26" i="1"/>
  <c r="F98" i="1"/>
  <c r="G82" i="1"/>
  <c r="D98" i="1"/>
  <c r="L82" i="1"/>
  <c r="L44" i="1"/>
  <c r="T44" i="1"/>
  <c r="G26" i="1"/>
  <c r="T19" i="1"/>
  <c r="G19" i="1"/>
  <c r="N60" i="1"/>
  <c r="N72" i="1"/>
  <c r="T26" i="1"/>
  <c r="G72" i="1"/>
  <c r="R36" i="1"/>
  <c r="E19" i="1"/>
  <c r="L19" i="1"/>
  <c r="G60" i="1"/>
  <c r="R98" i="1"/>
  <c r="E44" i="1"/>
  <c r="O98" i="1"/>
  <c r="K98" i="1"/>
  <c r="I98" i="1"/>
  <c r="R44" i="1"/>
  <c r="T98" i="1"/>
  <c r="G44" i="1"/>
  <c r="R82" i="1"/>
  <c r="T36" i="1"/>
  <c r="G36" i="1"/>
  <c r="R72" i="1"/>
  <c r="L26" i="1"/>
  <c r="E82" i="1"/>
  <c r="N36" i="1"/>
  <c r="L72" i="1"/>
</calcChain>
</file>

<file path=xl/sharedStrings.xml><?xml version="1.0" encoding="utf-8"?>
<sst xmlns="http://schemas.openxmlformats.org/spreadsheetml/2006/main" count="798" uniqueCount="391">
  <si>
    <t>Цвета ЛДСП</t>
  </si>
  <si>
    <t xml:space="preserve">               Цвета фартуков</t>
  </si>
  <si>
    <t>www.alsav.ru</t>
  </si>
  <si>
    <t>mebel@alsav.ru</t>
  </si>
  <si>
    <r>
      <rPr>
        <b/>
        <sz val="20"/>
        <rFont val="Arial Cyr"/>
        <charset val="204"/>
      </rPr>
      <t xml:space="preserve">Офисная мебель серии </t>
    </r>
    <r>
      <rPr>
        <b/>
        <i/>
        <sz val="20"/>
        <rFont val="Arial Cyr"/>
        <charset val="204"/>
      </rPr>
      <t>«LOUNGE»</t>
    </r>
    <r>
      <rPr>
        <b/>
        <sz val="20"/>
        <rFont val="Arial Cyr"/>
        <charset val="204"/>
      </rPr>
      <t xml:space="preserve">  </t>
    </r>
    <r>
      <rPr>
        <b/>
        <i/>
        <sz val="20"/>
        <rFont val="Arial Cyr"/>
        <charset val="204"/>
      </rPr>
      <t xml:space="preserve">  </t>
    </r>
  </si>
  <si>
    <t>Цены указаны с учетом скидки:</t>
  </si>
  <si>
    <t xml:space="preserve"> ЛДСП толщиной – 25/16 мм.  Кромка: PVC-2 мм; 1мм; 0,4 мм.</t>
  </si>
  <si>
    <t xml:space="preserve">стр. 1 </t>
  </si>
  <si>
    <t>Комплекты Ресепшн</t>
  </si>
  <si>
    <r>
      <rPr>
        <b/>
        <sz val="16"/>
        <color rgb="FF0000FF"/>
        <rFont val="Arial Cyr"/>
        <charset val="204"/>
      </rPr>
      <t>1КР.001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(2432х768х1170) </t>
    </r>
    <r>
      <rPr>
        <sz val="16"/>
        <color rgb="FFFF0000"/>
        <rFont val="Arial Cyr"/>
        <charset val="204"/>
      </rPr>
      <t>(без подсветки)</t>
    </r>
  </si>
  <si>
    <r>
      <rPr>
        <b/>
        <sz val="16"/>
        <color rgb="FF0000FF"/>
        <rFont val="Arial Cyr"/>
        <charset val="204"/>
      </rPr>
      <t>1КР.002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(3632х768х1170) </t>
    </r>
    <r>
      <rPr>
        <sz val="16"/>
        <color rgb="FFFF0000"/>
        <rFont val="Arial Cyr"/>
        <charset val="204"/>
      </rPr>
      <t>(без подсветки)</t>
    </r>
  </si>
  <si>
    <r>
      <rPr>
        <b/>
        <sz val="16"/>
        <color rgb="FF0000FF"/>
        <rFont val="Arial Cyr"/>
        <charset val="204"/>
      </rPr>
      <t>1КР.003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(4264х768х1170) </t>
    </r>
    <r>
      <rPr>
        <sz val="16"/>
        <color rgb="FFFF0000"/>
        <rFont val="Arial Cyr"/>
        <charset val="204"/>
      </rPr>
      <t>(без подсветки)</t>
    </r>
  </si>
  <si>
    <r>
      <rPr>
        <b/>
        <sz val="14"/>
        <rFont val="Arial Cyr"/>
        <charset val="204"/>
      </rPr>
      <t>1.</t>
    </r>
    <r>
      <rPr>
        <sz val="14"/>
        <rFont val="Arial Cyr"/>
        <charset val="204"/>
      </rPr>
      <t xml:space="preserve"> Модуль прямой</t>
    </r>
    <r>
      <rPr>
        <b/>
        <sz val="14"/>
        <color rgb="FF0000FF"/>
        <rFont val="Arial Cyr"/>
        <charset val="204"/>
      </rPr>
      <t xml:space="preserve"> 1МП.008</t>
    </r>
    <r>
      <rPr>
        <sz val="14"/>
        <rFont val="Arial Cyr"/>
        <charset val="204"/>
      </rPr>
      <t xml:space="preserve"> </t>
    </r>
    <r>
      <rPr>
        <b/>
        <sz val="14"/>
        <rFont val="Arial Cyr"/>
        <charset val="204"/>
      </rPr>
      <t xml:space="preserve">(1200мм) </t>
    </r>
    <r>
      <rPr>
        <sz val="14"/>
        <rFont val="Arial Cyr"/>
        <charset val="204"/>
      </rPr>
      <t>х 2шт.</t>
    </r>
  </si>
  <si>
    <r>
      <rPr>
        <b/>
        <sz val="14"/>
        <rFont val="Arial Cyr"/>
        <charset val="204"/>
      </rPr>
      <t>1.</t>
    </r>
    <r>
      <rPr>
        <sz val="14"/>
        <rFont val="Arial Cyr"/>
        <charset val="204"/>
      </rPr>
      <t xml:space="preserve"> Модуль прямой</t>
    </r>
    <r>
      <rPr>
        <b/>
        <sz val="14"/>
        <color rgb="FF0000FF"/>
        <rFont val="Arial Cyr"/>
        <charset val="204"/>
      </rPr>
      <t xml:space="preserve"> 1МП.008</t>
    </r>
    <r>
      <rPr>
        <sz val="14"/>
        <rFont val="Arial Cyr"/>
        <charset val="204"/>
      </rPr>
      <t xml:space="preserve"> </t>
    </r>
    <r>
      <rPr>
        <b/>
        <sz val="14"/>
        <rFont val="Arial Cyr"/>
        <charset val="204"/>
      </rPr>
      <t xml:space="preserve">(1200мм) </t>
    </r>
    <r>
      <rPr>
        <sz val="14"/>
        <rFont val="Arial Cyr"/>
        <charset val="204"/>
      </rPr>
      <t>х 3шт.</t>
    </r>
  </si>
  <si>
    <r>
      <rPr>
        <b/>
        <sz val="14"/>
        <rFont val="Arial Cyr"/>
        <charset val="204"/>
      </rPr>
      <t>1.</t>
    </r>
    <r>
      <rPr>
        <sz val="14"/>
        <rFont val="Arial Cyr"/>
        <charset val="204"/>
      </rPr>
      <t xml:space="preserve"> Модуль прямой</t>
    </r>
    <r>
      <rPr>
        <b/>
        <sz val="14"/>
        <color rgb="FF0000FF"/>
        <rFont val="Arial Cyr"/>
        <charset val="204"/>
      </rPr>
      <t xml:space="preserve"> 1МП.009</t>
    </r>
    <r>
      <rPr>
        <sz val="14"/>
        <rFont val="Arial Cyr"/>
        <charset val="204"/>
      </rPr>
      <t xml:space="preserve"> </t>
    </r>
    <r>
      <rPr>
        <b/>
        <sz val="14"/>
        <rFont val="Arial Cyr"/>
        <charset val="204"/>
      </rPr>
      <t xml:space="preserve">(1400мм) </t>
    </r>
    <r>
      <rPr>
        <sz val="14"/>
        <rFont val="Arial Cyr"/>
        <charset val="204"/>
      </rPr>
      <t>х 3шт.</t>
    </r>
  </si>
  <si>
    <r>
      <rPr>
        <b/>
        <sz val="14"/>
        <rFont val="Arial Cyr"/>
        <charset val="204"/>
      </rPr>
      <t>2.</t>
    </r>
    <r>
      <rPr>
        <sz val="14"/>
        <rFont val="Arial Cyr"/>
        <charset val="204"/>
      </rPr>
      <t xml:space="preserve"> Фартук прямой</t>
    </r>
    <r>
      <rPr>
        <b/>
        <sz val="14"/>
        <color rgb="FF0000FF"/>
        <rFont val="Arial Cyr"/>
        <charset val="204"/>
      </rPr>
      <t xml:space="preserve"> 1ПФ.004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1шт.</t>
    </r>
  </si>
  <si>
    <r>
      <rPr>
        <b/>
        <sz val="14"/>
        <rFont val="Arial Cyr"/>
        <charset val="204"/>
      </rPr>
      <t>2.</t>
    </r>
    <r>
      <rPr>
        <sz val="14"/>
        <rFont val="Arial Cyr"/>
        <charset val="204"/>
      </rPr>
      <t xml:space="preserve"> Фартук прямой</t>
    </r>
    <r>
      <rPr>
        <b/>
        <sz val="14"/>
        <color rgb="FF0000FF"/>
        <rFont val="Arial Cyr"/>
        <charset val="204"/>
      </rPr>
      <t xml:space="preserve"> 1ПФ.008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2шт.</t>
    </r>
  </si>
  <si>
    <r>
      <rPr>
        <b/>
        <sz val="14"/>
        <rFont val="Arial Cyr"/>
        <charset val="204"/>
      </rPr>
      <t>2.</t>
    </r>
    <r>
      <rPr>
        <sz val="14"/>
        <rFont val="Arial Cyr"/>
        <charset val="204"/>
      </rPr>
      <t xml:space="preserve"> Фартук прямой</t>
    </r>
    <r>
      <rPr>
        <b/>
        <sz val="14"/>
        <color rgb="FF0000FF"/>
        <rFont val="Arial Cyr"/>
        <charset val="204"/>
      </rPr>
      <t xml:space="preserve"> 1ПФ.009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3шт.</t>
    </r>
  </si>
  <si>
    <r>
      <rPr>
        <b/>
        <sz val="14"/>
        <rFont val="Arial Cyr"/>
        <charset val="204"/>
      </rPr>
      <t>3.</t>
    </r>
    <r>
      <rPr>
        <sz val="14"/>
        <rFont val="Arial Cyr"/>
        <charset val="204"/>
      </rPr>
      <t xml:space="preserve"> Стойка боковая</t>
    </r>
    <r>
      <rPr>
        <b/>
        <sz val="14"/>
        <color rgb="FF0000FF"/>
        <rFont val="Arial Cyr"/>
        <charset val="204"/>
      </rPr>
      <t xml:space="preserve"> 1СБ.001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2шт.</t>
    </r>
  </si>
  <si>
    <r>
      <rPr>
        <b/>
        <sz val="14"/>
        <rFont val="Arial Cyr"/>
        <charset val="204"/>
      </rPr>
      <t>4.</t>
    </r>
    <r>
      <rPr>
        <sz val="14"/>
        <rFont val="Arial Cyr"/>
        <charset val="204"/>
      </rPr>
      <t xml:space="preserve"> Опора угловая</t>
    </r>
    <r>
      <rPr>
        <b/>
        <sz val="14"/>
        <color rgb="FF0000FF"/>
        <rFont val="Arial Cyr"/>
        <charset val="204"/>
      </rPr>
      <t xml:space="preserve"> ОП.001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1шт.</t>
    </r>
  </si>
  <si>
    <t xml:space="preserve"> Цена    /   Цена (Basalt)</t>
  </si>
  <si>
    <r>
      <rPr>
        <b/>
        <sz val="14"/>
        <rFont val="Arial Cyr"/>
        <charset val="204"/>
      </rPr>
      <t>4.</t>
    </r>
    <r>
      <rPr>
        <sz val="14"/>
        <rFont val="Arial Cyr"/>
        <charset val="204"/>
      </rPr>
      <t xml:space="preserve"> Опора угловая</t>
    </r>
    <r>
      <rPr>
        <b/>
        <sz val="14"/>
        <color rgb="FF0000FF"/>
        <rFont val="Arial Cyr"/>
        <charset val="204"/>
      </rPr>
      <t xml:space="preserve"> ОП.001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2шт.</t>
    </r>
  </si>
  <si>
    <t xml:space="preserve"> Цена    /     Цена (Basalt)</t>
  </si>
  <si>
    <r>
      <rPr>
        <b/>
        <sz val="14"/>
        <rFont val="Arial Cyr"/>
        <charset val="204"/>
      </rPr>
      <t>4.</t>
    </r>
    <r>
      <rPr>
        <sz val="14"/>
        <rFont val="Arial Cyr"/>
        <charset val="204"/>
      </rPr>
      <t xml:space="preserve"> Стойка средняя</t>
    </r>
    <r>
      <rPr>
        <b/>
        <sz val="14"/>
        <color rgb="FF0000FF"/>
        <rFont val="Arial Cyr"/>
        <charset val="204"/>
      </rPr>
      <t xml:space="preserve"> 1СС.001</t>
    </r>
    <r>
      <rPr>
        <sz val="14"/>
        <rFont val="Arial Cyr"/>
        <charset val="204"/>
      </rPr>
      <t xml:space="preserve"> х 2шт.</t>
    </r>
  </si>
  <si>
    <t xml:space="preserve"> Цена     /    Цена (Basalt)</t>
  </si>
  <si>
    <t>За комплект:</t>
  </si>
  <si>
    <r>
      <rPr>
        <b/>
        <sz val="16"/>
        <color rgb="FF0000FF"/>
        <rFont val="Arial Cyr"/>
        <charset val="204"/>
      </rPr>
      <t>1КР.001.1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(2432х768х1170) </t>
    </r>
    <r>
      <rPr>
        <sz val="16"/>
        <color rgb="FFFF0000"/>
        <rFont val="Arial Cyr"/>
        <charset val="204"/>
      </rPr>
      <t>(с подсветкой)</t>
    </r>
  </si>
  <si>
    <r>
      <rPr>
        <b/>
        <sz val="16"/>
        <color rgb="FF0000FF"/>
        <rFont val="Arial Cyr"/>
        <charset val="204"/>
      </rPr>
      <t>1КР.002.1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(3632х768х1170) </t>
    </r>
    <r>
      <rPr>
        <sz val="16"/>
        <color rgb="FFFF0000"/>
        <rFont val="Arial Cyr"/>
        <charset val="204"/>
      </rPr>
      <t>(с подсветкой)</t>
    </r>
  </si>
  <si>
    <r>
      <rPr>
        <b/>
        <sz val="16"/>
        <color rgb="FF0000FF"/>
        <rFont val="Arial Cyr"/>
        <charset val="204"/>
      </rPr>
      <t>1КР.003.1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(4264х768х1170) </t>
    </r>
    <r>
      <rPr>
        <sz val="16"/>
        <color rgb="FFFF0000"/>
        <rFont val="Arial Cyr"/>
        <charset val="204"/>
      </rPr>
      <t>(с подсветкой)</t>
    </r>
  </si>
  <si>
    <t xml:space="preserve"> </t>
  </si>
  <si>
    <r>
      <rPr>
        <b/>
        <sz val="14"/>
        <rFont val="Arial Cyr"/>
        <charset val="204"/>
      </rPr>
      <t>2.</t>
    </r>
    <r>
      <rPr>
        <sz val="14"/>
        <rFont val="Arial Cyr"/>
        <charset val="204"/>
      </rPr>
      <t xml:space="preserve"> Фартук прямой</t>
    </r>
    <r>
      <rPr>
        <b/>
        <sz val="14"/>
        <color rgb="FF0000FF"/>
        <rFont val="Arial Cyr"/>
        <charset val="204"/>
      </rPr>
      <t xml:space="preserve"> 1ПФ.004.1</t>
    </r>
    <r>
      <rPr>
        <sz val="14"/>
        <rFont val="Arial Cyr"/>
        <charset val="204"/>
      </rPr>
      <t xml:space="preserve"> х 1шт </t>
    </r>
    <r>
      <rPr>
        <sz val="14"/>
        <color rgb="FFFF0000"/>
        <rFont val="Arial Cyr"/>
        <charset val="204"/>
      </rPr>
      <t>(с подсветкой)</t>
    </r>
  </si>
  <si>
    <r>
      <rPr>
        <b/>
        <sz val="14"/>
        <rFont val="Arial Cyr"/>
        <charset val="204"/>
      </rPr>
      <t>2.</t>
    </r>
    <r>
      <rPr>
        <sz val="14"/>
        <rFont val="Arial Cyr"/>
        <charset val="204"/>
      </rPr>
      <t xml:space="preserve"> Фартук прямой</t>
    </r>
    <r>
      <rPr>
        <b/>
        <sz val="14"/>
        <color rgb="FF0000FF"/>
        <rFont val="Arial Cyr"/>
        <charset val="204"/>
      </rPr>
      <t xml:space="preserve"> 1ПФ.008.1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 xml:space="preserve">х 2шт. </t>
    </r>
    <r>
      <rPr>
        <sz val="14"/>
        <color rgb="FFFF0000"/>
        <rFont val="Arial Cyr"/>
        <charset val="204"/>
      </rPr>
      <t>(с подсветкой)</t>
    </r>
  </si>
  <si>
    <r>
      <rPr>
        <b/>
        <sz val="14"/>
        <rFont val="Arial Cyr"/>
        <charset val="204"/>
      </rPr>
      <t>2.</t>
    </r>
    <r>
      <rPr>
        <sz val="14"/>
        <rFont val="Arial Cyr"/>
        <charset val="204"/>
      </rPr>
      <t xml:space="preserve"> Фартук прямой</t>
    </r>
    <r>
      <rPr>
        <b/>
        <sz val="14"/>
        <color rgb="FF0000FF"/>
        <rFont val="Arial Cyr"/>
        <charset val="204"/>
      </rPr>
      <t xml:space="preserve"> 1ПФ.009.1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3шт.</t>
    </r>
    <r>
      <rPr>
        <sz val="14"/>
        <color rgb="FFFF0000"/>
        <rFont val="Arial Cyr"/>
        <charset val="204"/>
      </rPr>
      <t xml:space="preserve"> (с подсветкой)</t>
    </r>
  </si>
  <si>
    <r>
      <rPr>
        <b/>
        <sz val="14"/>
        <rFont val="Arial Cyr"/>
        <charset val="204"/>
      </rPr>
      <t>4.</t>
    </r>
    <r>
      <rPr>
        <sz val="14"/>
        <rFont val="Arial Cyr"/>
        <charset val="204"/>
      </rPr>
      <t xml:space="preserve"> Стойка средняя</t>
    </r>
    <r>
      <rPr>
        <b/>
        <sz val="14"/>
        <color rgb="FF0000FF"/>
        <rFont val="Arial Cyr"/>
        <charset val="204"/>
      </rPr>
      <t xml:space="preserve"> 1СС.001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2шт.</t>
    </r>
  </si>
  <si>
    <r>
      <rPr>
        <b/>
        <sz val="14"/>
        <rFont val="Arial Cyr"/>
        <charset val="204"/>
      </rPr>
      <t>5.</t>
    </r>
    <r>
      <rPr>
        <sz val="14"/>
        <rFont val="Arial Cyr"/>
        <charset val="204"/>
      </rPr>
      <t xml:space="preserve"> Блок управления</t>
    </r>
    <r>
      <rPr>
        <b/>
        <sz val="14"/>
        <color rgb="FF0000FF"/>
        <rFont val="Arial Cyr"/>
        <charset val="204"/>
      </rPr>
      <t xml:space="preserve"> 1КП.001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1шт.</t>
    </r>
  </si>
  <si>
    <r>
      <rPr>
        <b/>
        <sz val="14"/>
        <rFont val="Arial Cyr"/>
        <charset val="204"/>
      </rPr>
      <t>5.</t>
    </r>
    <r>
      <rPr>
        <sz val="14"/>
        <rFont val="Arial Cyr"/>
        <charset val="204"/>
      </rPr>
      <t xml:space="preserve"> Блок управления</t>
    </r>
    <r>
      <rPr>
        <b/>
        <sz val="14"/>
        <color rgb="FF0000FF"/>
        <rFont val="Arial Cyr"/>
        <charset val="204"/>
      </rPr>
      <t xml:space="preserve"> 1КП.002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1шт.</t>
    </r>
  </si>
  <si>
    <r>
      <rPr>
        <b/>
        <sz val="14"/>
        <rFont val="Arial Cyr"/>
        <charset val="204"/>
      </rPr>
      <t>5.</t>
    </r>
    <r>
      <rPr>
        <sz val="14"/>
        <rFont val="Arial Cyr"/>
        <charset val="204"/>
      </rPr>
      <t xml:space="preserve"> Блок управления</t>
    </r>
    <r>
      <rPr>
        <b/>
        <sz val="14"/>
        <color rgb="FF0000FF"/>
        <rFont val="Arial Cyr"/>
        <charset val="204"/>
      </rPr>
      <t xml:space="preserve"> 1КП.003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1шт.</t>
    </r>
  </si>
  <si>
    <r>
      <rPr>
        <b/>
        <sz val="16"/>
        <color rgb="FF0000FF"/>
        <rFont val="Arial Cyr"/>
        <charset val="204"/>
      </rPr>
      <t>1КР.201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(2654х768х1170) </t>
    </r>
    <r>
      <rPr>
        <sz val="16"/>
        <color rgb="FFFF0000"/>
        <rFont val="Arial Cyr"/>
        <charset val="204"/>
      </rPr>
      <t>(без подсветки)</t>
    </r>
  </si>
  <si>
    <r>
      <rPr>
        <b/>
        <sz val="16"/>
        <color rgb="FF0000FF"/>
        <rFont val="Arial Cyr"/>
        <charset val="204"/>
      </rPr>
      <t>1КР.202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(3854х768х1170) </t>
    </r>
    <r>
      <rPr>
        <sz val="16"/>
        <color rgb="FFFF0000"/>
        <rFont val="Arial Cyr"/>
        <charset val="204"/>
      </rPr>
      <t>(без подсветки)</t>
    </r>
  </si>
  <si>
    <r>
      <rPr>
        <b/>
        <sz val="16"/>
        <color rgb="FF0000FF"/>
        <rFont val="Arial Cyr"/>
        <charset val="204"/>
      </rPr>
      <t>1КР.203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(4254х2182х1170) </t>
    </r>
    <r>
      <rPr>
        <sz val="16"/>
        <color rgb="FFFF0000"/>
        <rFont val="Arial Cyr"/>
        <charset val="204"/>
      </rPr>
      <t>(без подсветки)</t>
    </r>
  </si>
  <si>
    <r>
      <rPr>
        <b/>
        <sz val="14"/>
        <rFont val="Arial Cyr"/>
        <charset val="204"/>
      </rPr>
      <t>1.</t>
    </r>
    <r>
      <rPr>
        <sz val="14"/>
        <rFont val="Arial Cyr"/>
        <charset val="204"/>
      </rPr>
      <t xml:space="preserve"> Модуль прямой</t>
    </r>
    <r>
      <rPr>
        <b/>
        <sz val="14"/>
        <color rgb="FF0000FF"/>
        <rFont val="Arial Cyr"/>
        <charset val="204"/>
      </rPr>
      <t xml:space="preserve"> 1МП.008</t>
    </r>
    <r>
      <rPr>
        <sz val="14"/>
        <rFont val="Arial Cyr"/>
        <charset val="204"/>
      </rPr>
      <t xml:space="preserve"> </t>
    </r>
    <r>
      <rPr>
        <b/>
        <sz val="14"/>
        <rFont val="Arial Cyr"/>
        <charset val="204"/>
      </rPr>
      <t xml:space="preserve">(1200мм) </t>
    </r>
    <r>
      <rPr>
        <sz val="14"/>
        <rFont val="Arial Cyr"/>
        <charset val="204"/>
      </rPr>
      <t>х 1шт.</t>
    </r>
  </si>
  <si>
    <r>
      <rPr>
        <b/>
        <sz val="14"/>
        <rFont val="Arial Cyr"/>
        <charset val="204"/>
      </rPr>
      <t>1.</t>
    </r>
    <r>
      <rPr>
        <sz val="14"/>
        <rFont val="Arial Cyr"/>
        <charset val="204"/>
      </rPr>
      <t xml:space="preserve"> Модуль прямой</t>
    </r>
    <r>
      <rPr>
        <b/>
        <sz val="14"/>
        <color rgb="FF0000FF"/>
        <rFont val="Arial Cyr"/>
        <charset val="204"/>
      </rPr>
      <t xml:space="preserve"> 1МП.009</t>
    </r>
    <r>
      <rPr>
        <sz val="14"/>
        <rFont val="Arial Cyr"/>
        <charset val="204"/>
      </rPr>
      <t xml:space="preserve"> </t>
    </r>
    <r>
      <rPr>
        <b/>
        <sz val="14"/>
        <rFont val="Arial Cyr"/>
        <charset val="204"/>
      </rPr>
      <t xml:space="preserve">(1400мм) </t>
    </r>
    <r>
      <rPr>
        <sz val="14"/>
        <rFont val="Arial Cyr"/>
        <charset val="204"/>
      </rPr>
      <t>х 4шт.</t>
    </r>
  </si>
  <si>
    <r>
      <rPr>
        <b/>
        <sz val="14"/>
        <rFont val="Arial Cyr"/>
        <charset val="204"/>
      </rPr>
      <t>2.</t>
    </r>
    <r>
      <rPr>
        <sz val="14"/>
        <rFont val="Arial Cyr"/>
        <charset val="204"/>
      </rPr>
      <t xml:space="preserve"> Фартук прямой</t>
    </r>
    <r>
      <rPr>
        <b/>
        <sz val="14"/>
        <color rgb="FF0000FF"/>
        <rFont val="Arial Cyr"/>
        <charset val="204"/>
      </rPr>
      <t xml:space="preserve"> 1ПФ.009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1шт.</t>
    </r>
  </si>
  <si>
    <r>
      <rPr>
        <b/>
        <sz val="14"/>
        <rFont val="Arial Cyr"/>
        <charset val="204"/>
      </rPr>
      <t>2.</t>
    </r>
    <r>
      <rPr>
        <sz val="14"/>
        <rFont val="Arial Cyr"/>
        <charset val="204"/>
      </rPr>
      <t xml:space="preserve"> Фартук прямой</t>
    </r>
    <r>
      <rPr>
        <b/>
        <sz val="14"/>
        <color rgb="FF0000FF"/>
        <rFont val="Arial Cyr"/>
        <charset val="204"/>
      </rPr>
      <t xml:space="preserve"> 1ПФ.009</t>
    </r>
    <r>
      <rPr>
        <sz val="14"/>
        <rFont val="Arial Cyr"/>
        <charset val="204"/>
      </rPr>
      <t xml:space="preserve"> х 2шт.</t>
    </r>
  </si>
  <si>
    <r>
      <rPr>
        <b/>
        <sz val="14"/>
        <rFont val="Arial Cyr"/>
        <charset val="204"/>
      </rPr>
      <t>3.</t>
    </r>
    <r>
      <rPr>
        <sz val="14"/>
        <rFont val="Arial Cyr"/>
        <charset val="204"/>
      </rPr>
      <t xml:space="preserve"> Модуль угловой</t>
    </r>
    <r>
      <rPr>
        <b/>
        <sz val="14"/>
        <color rgb="FF0000FF"/>
        <rFont val="Arial Cyr"/>
        <charset val="204"/>
      </rPr>
      <t xml:space="preserve"> 1МУ.001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2шт.</t>
    </r>
  </si>
  <si>
    <r>
      <rPr>
        <b/>
        <sz val="14"/>
        <rFont val="Arial Cyr"/>
        <charset val="204"/>
      </rPr>
      <t>4.</t>
    </r>
    <r>
      <rPr>
        <sz val="14"/>
        <rFont val="Arial Cyr"/>
        <charset val="204"/>
      </rPr>
      <t xml:space="preserve"> Опора угловая</t>
    </r>
    <r>
      <rPr>
        <b/>
        <sz val="14"/>
        <color rgb="FF0000FF"/>
        <rFont val="Arial Cyr"/>
        <charset val="204"/>
      </rPr>
      <t xml:space="preserve"> ОП.001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3шт.</t>
    </r>
  </si>
  <si>
    <r>
      <rPr>
        <b/>
        <sz val="14"/>
        <rFont val="Arial Cyr"/>
        <charset val="204"/>
      </rPr>
      <t>4.</t>
    </r>
    <r>
      <rPr>
        <sz val="14"/>
        <rFont val="Arial Cyr"/>
        <charset val="204"/>
      </rPr>
      <t xml:space="preserve"> Стойка боковая</t>
    </r>
    <r>
      <rPr>
        <b/>
        <sz val="14"/>
        <color rgb="FF0000FF"/>
        <rFont val="Arial Cyr"/>
        <charset val="204"/>
      </rPr>
      <t xml:space="preserve"> 1СБ.001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2шт.</t>
    </r>
  </si>
  <si>
    <r>
      <rPr>
        <b/>
        <sz val="14"/>
        <rFont val="Arial Cyr"/>
        <charset val="204"/>
      </rPr>
      <t>5.</t>
    </r>
    <r>
      <rPr>
        <sz val="14"/>
        <rFont val="Arial Cyr"/>
        <charset val="204"/>
      </rPr>
      <t xml:space="preserve"> Опора угловая</t>
    </r>
    <r>
      <rPr>
        <b/>
        <sz val="14"/>
        <color rgb="FF0000FF"/>
        <rFont val="Arial Cyr"/>
        <charset val="204"/>
      </rPr>
      <t xml:space="preserve"> ОП.001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5шт.</t>
    </r>
  </si>
  <si>
    <r>
      <rPr>
        <b/>
        <sz val="16"/>
        <color rgb="FF0000FF"/>
        <rFont val="Arial Cyr"/>
        <charset val="204"/>
      </rPr>
      <t>1КР.201.1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(2654х768х1170) </t>
    </r>
    <r>
      <rPr>
        <sz val="16"/>
        <color rgb="FFFF0000"/>
        <rFont val="Arial Cyr"/>
        <charset val="204"/>
      </rPr>
      <t>(с подсветкой)</t>
    </r>
  </si>
  <si>
    <r>
      <rPr>
        <b/>
        <sz val="16"/>
        <color rgb="FF0000FF"/>
        <rFont val="Arial Cyr"/>
        <charset val="204"/>
      </rPr>
      <t>1КР.202.1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(3854х768х1170) </t>
    </r>
    <r>
      <rPr>
        <sz val="16"/>
        <color rgb="FFFF0000"/>
        <rFont val="Arial Cyr"/>
        <charset val="204"/>
      </rPr>
      <t>(с подсветкой)</t>
    </r>
  </si>
  <si>
    <r>
      <rPr>
        <b/>
        <sz val="16"/>
        <color rgb="FF0000FF"/>
        <rFont val="Arial Cyr"/>
        <charset val="204"/>
      </rPr>
      <t>1КР.203.1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(4254х2182х1170) </t>
    </r>
    <r>
      <rPr>
        <sz val="16"/>
        <color rgb="FFFF0000"/>
        <rFont val="Arial Cyr"/>
        <charset val="204"/>
      </rPr>
      <t>(с подсветкой)</t>
    </r>
  </si>
  <si>
    <r>
      <rPr>
        <b/>
        <sz val="14"/>
        <rFont val="Arial Cyr"/>
        <charset val="204"/>
      </rPr>
      <t xml:space="preserve">2. </t>
    </r>
    <r>
      <rPr>
        <sz val="14"/>
        <rFont val="Arial Cyr"/>
        <charset val="204"/>
      </rPr>
      <t>Фартук прямой</t>
    </r>
    <r>
      <rPr>
        <b/>
        <sz val="14"/>
        <color rgb="FF0000FF"/>
        <rFont val="Arial Cyr"/>
        <charset val="204"/>
      </rPr>
      <t xml:space="preserve"> 1ПФ.009.1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 xml:space="preserve">х 1шт. </t>
    </r>
    <r>
      <rPr>
        <sz val="14"/>
        <color rgb="FFFF0000"/>
        <rFont val="Arial Cyr"/>
        <charset val="204"/>
      </rPr>
      <t>(с подсветкой)</t>
    </r>
  </si>
  <si>
    <r>
      <rPr>
        <b/>
        <sz val="14"/>
        <rFont val="Arial Cyr"/>
        <charset val="204"/>
      </rPr>
      <t>2.</t>
    </r>
    <r>
      <rPr>
        <sz val="14"/>
        <rFont val="Arial Cyr"/>
        <charset val="204"/>
      </rPr>
      <t xml:space="preserve"> Фартук прямой</t>
    </r>
    <r>
      <rPr>
        <b/>
        <sz val="14"/>
        <color rgb="FF0000FF"/>
        <rFont val="Arial Cyr"/>
        <charset val="204"/>
      </rPr>
      <t xml:space="preserve"> 1ПФ.009.1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 xml:space="preserve">х 2шт. </t>
    </r>
    <r>
      <rPr>
        <sz val="14"/>
        <color rgb="FFFF0000"/>
        <rFont val="Arial Cyr"/>
        <charset val="204"/>
      </rPr>
      <t>(с подсветкой)</t>
    </r>
  </si>
  <si>
    <r>
      <rPr>
        <b/>
        <sz val="14"/>
        <rFont val="Arial Cyr"/>
        <charset val="204"/>
      </rPr>
      <t>4.</t>
    </r>
    <r>
      <rPr>
        <sz val="14"/>
        <rFont val="Arial Cyr"/>
        <charset val="204"/>
      </rPr>
      <t xml:space="preserve"> Стойка боковая</t>
    </r>
    <r>
      <rPr>
        <b/>
        <sz val="14"/>
        <color rgb="FF0000FF"/>
        <rFont val="Arial Cyr"/>
        <charset val="204"/>
      </rPr>
      <t xml:space="preserve"> 1СБ.001</t>
    </r>
    <r>
      <rPr>
        <sz val="14"/>
        <rFont val="Arial Cyr"/>
        <charset val="204"/>
      </rPr>
      <t xml:space="preserve"> х 2шт.</t>
    </r>
  </si>
  <si>
    <r>
      <rPr>
        <b/>
        <sz val="14"/>
        <rFont val="Arial Cyr"/>
        <charset val="204"/>
      </rPr>
      <t>6.</t>
    </r>
    <r>
      <rPr>
        <sz val="14"/>
        <rFont val="Arial Cyr"/>
        <charset val="204"/>
      </rPr>
      <t xml:space="preserve"> Блок управления</t>
    </r>
    <r>
      <rPr>
        <b/>
        <sz val="14"/>
        <color rgb="FF0000FF"/>
        <rFont val="Arial Cyr"/>
        <charset val="204"/>
      </rPr>
      <t xml:space="preserve"> 1КП.002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1шт.</t>
    </r>
  </si>
  <si>
    <r>
      <rPr>
        <b/>
        <sz val="16"/>
        <color rgb="FF0000FF"/>
        <rFont val="Arial Cyr"/>
        <charset val="204"/>
      </rPr>
      <t>1КРТ.004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(2232х768х1170) </t>
    </r>
    <r>
      <rPr>
        <sz val="16"/>
        <color rgb="FFFF0000"/>
        <rFont val="Arial Cyr"/>
        <charset val="204"/>
      </rPr>
      <t>(без подсветки)</t>
    </r>
  </si>
  <si>
    <r>
      <rPr>
        <b/>
        <sz val="16"/>
        <color rgb="FF0000FF"/>
        <rFont val="Arial Cyr"/>
        <charset val="204"/>
      </rPr>
      <t>1КРТ.005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(3632х768х1170) </t>
    </r>
    <r>
      <rPr>
        <sz val="16"/>
        <color rgb="FFFF0000"/>
        <rFont val="Arial Cyr"/>
        <charset val="204"/>
      </rPr>
      <t>(без подсветки)</t>
    </r>
  </si>
  <si>
    <r>
      <rPr>
        <b/>
        <sz val="16"/>
        <color rgb="FF0000FF"/>
        <rFont val="Arial Cyr"/>
        <charset val="204"/>
      </rPr>
      <t>1КРТ.006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(4048х768х1170) </t>
    </r>
    <r>
      <rPr>
        <sz val="16"/>
        <color rgb="FFFF0000"/>
        <rFont val="Arial Cyr"/>
        <charset val="204"/>
      </rPr>
      <t>(без подсветки)</t>
    </r>
  </si>
  <si>
    <r>
      <rPr>
        <b/>
        <sz val="14"/>
        <rFont val="Arial Cyr"/>
        <charset val="204"/>
      </rPr>
      <t>1.</t>
    </r>
    <r>
      <rPr>
        <sz val="14"/>
        <rFont val="Arial Cyr"/>
        <charset val="204"/>
      </rPr>
      <t xml:space="preserve"> Модуль прямой</t>
    </r>
    <r>
      <rPr>
        <b/>
        <sz val="14"/>
        <color rgb="FF0000FF"/>
        <rFont val="Arial Cyr"/>
        <charset val="204"/>
      </rPr>
      <t xml:space="preserve"> 1МП.009</t>
    </r>
    <r>
      <rPr>
        <sz val="14"/>
        <rFont val="Arial Cyr"/>
        <charset val="204"/>
      </rPr>
      <t xml:space="preserve"> </t>
    </r>
    <r>
      <rPr>
        <b/>
        <sz val="14"/>
        <rFont val="Arial Cyr"/>
        <charset val="204"/>
      </rPr>
      <t xml:space="preserve">(1400мм) </t>
    </r>
    <r>
      <rPr>
        <sz val="14"/>
        <rFont val="Arial Cyr"/>
        <charset val="204"/>
      </rPr>
      <t>х 1шт.</t>
    </r>
  </si>
  <si>
    <r>
      <rPr>
        <b/>
        <sz val="14"/>
        <rFont val="Arial Cyr"/>
        <charset val="204"/>
      </rPr>
      <t>1.</t>
    </r>
    <r>
      <rPr>
        <sz val="14"/>
        <rFont val="Arial Cyr"/>
        <charset val="204"/>
      </rPr>
      <t xml:space="preserve"> Модуль прямой</t>
    </r>
    <r>
      <rPr>
        <b/>
        <sz val="14"/>
        <color rgb="FF0000FF"/>
        <rFont val="Arial Cyr"/>
        <charset val="204"/>
      </rPr>
      <t xml:space="preserve"> 1МП.009</t>
    </r>
    <r>
      <rPr>
        <sz val="14"/>
        <rFont val="Arial Cyr"/>
        <charset val="204"/>
      </rPr>
      <t xml:space="preserve"> </t>
    </r>
    <r>
      <rPr>
        <b/>
        <sz val="14"/>
        <rFont val="Arial Cyr"/>
        <charset val="204"/>
      </rPr>
      <t xml:space="preserve">(1400мм) </t>
    </r>
    <r>
      <rPr>
        <sz val="14"/>
        <rFont val="Arial Cyr"/>
        <charset val="204"/>
      </rPr>
      <t>х 2шт.</t>
    </r>
  </si>
  <si>
    <r>
      <rPr>
        <b/>
        <sz val="14"/>
        <rFont val="Arial Cyr"/>
        <charset val="204"/>
      </rPr>
      <t>2.</t>
    </r>
    <r>
      <rPr>
        <sz val="14"/>
        <rFont val="Arial Cyr"/>
        <charset val="204"/>
      </rPr>
      <t xml:space="preserve"> Фартук прямой</t>
    </r>
    <r>
      <rPr>
        <b/>
        <sz val="14"/>
        <color rgb="FF0000FF"/>
        <rFont val="Arial Cyr"/>
        <charset val="204"/>
      </rPr>
      <t xml:space="preserve"> 1ПФ.009</t>
    </r>
    <r>
      <rPr>
        <sz val="14"/>
        <rFont val="Arial Cyr"/>
        <charset val="204"/>
      </rPr>
      <t xml:space="preserve"> 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2шт.</t>
    </r>
  </si>
  <si>
    <r>
      <rPr>
        <b/>
        <sz val="14"/>
        <rFont val="Arial Cyr"/>
        <charset val="204"/>
      </rPr>
      <t>3.</t>
    </r>
    <r>
      <rPr>
        <sz val="14"/>
        <rFont val="Arial Cyr"/>
        <charset val="204"/>
      </rPr>
      <t xml:space="preserve"> Тумба высокая</t>
    </r>
    <r>
      <rPr>
        <b/>
        <sz val="14"/>
        <color rgb="FF0000FF"/>
        <rFont val="Arial Cyr"/>
        <charset val="204"/>
      </rPr>
      <t xml:space="preserve"> 1ТЗ.002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2шт.</t>
    </r>
  </si>
  <si>
    <r>
      <rPr>
        <b/>
        <sz val="14"/>
        <rFont val="Arial Cyr"/>
        <charset val="204"/>
      </rPr>
      <t>3.</t>
    </r>
    <r>
      <rPr>
        <sz val="14"/>
        <rFont val="Arial Cyr"/>
        <charset val="204"/>
      </rPr>
      <t xml:space="preserve"> Тумба высокая</t>
    </r>
    <r>
      <rPr>
        <b/>
        <sz val="14"/>
        <color rgb="FF0000FF"/>
        <rFont val="Arial Cyr"/>
        <charset val="204"/>
      </rPr>
      <t xml:space="preserve"> 1ТЗ.002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3шт.</t>
    </r>
  </si>
  <si>
    <r>
      <rPr>
        <b/>
        <sz val="16"/>
        <color rgb="FF0000FF"/>
        <rFont val="Arial Cyr"/>
        <charset val="204"/>
      </rPr>
      <t>1КРТ.004.1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(2232х768х1170) </t>
    </r>
    <r>
      <rPr>
        <sz val="16"/>
        <color rgb="FFFF0000"/>
        <rFont val="Arial Cyr"/>
        <charset val="204"/>
      </rPr>
      <t>(с подсветкой)</t>
    </r>
  </si>
  <si>
    <r>
      <rPr>
        <b/>
        <sz val="16"/>
        <color rgb="FF0000FF"/>
        <rFont val="Arial Cyr"/>
        <charset val="204"/>
      </rPr>
      <t>1КРТ.005.1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(3632х768х1170) </t>
    </r>
    <r>
      <rPr>
        <sz val="16"/>
        <color rgb="FFFF0000"/>
        <rFont val="Arial Cyr"/>
        <charset val="204"/>
      </rPr>
      <t>(с подсветкой)</t>
    </r>
  </si>
  <si>
    <r>
      <rPr>
        <b/>
        <sz val="16"/>
        <color rgb="FF0000FF"/>
        <rFont val="Arial Cyr"/>
        <charset val="204"/>
      </rPr>
      <t>1КРТ.006.1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(4048х768х1170) </t>
    </r>
    <r>
      <rPr>
        <sz val="16"/>
        <color rgb="FFFF0000"/>
        <rFont val="Arial Cyr"/>
        <charset val="204"/>
      </rPr>
      <t>(с подсветкой)</t>
    </r>
  </si>
  <si>
    <r>
      <rPr>
        <b/>
        <sz val="14"/>
        <rFont val="Arial Cyr"/>
        <charset val="204"/>
      </rPr>
      <t>2.</t>
    </r>
    <r>
      <rPr>
        <sz val="14"/>
        <rFont val="Arial Cyr"/>
        <charset val="204"/>
      </rPr>
      <t xml:space="preserve"> Фартук прямой</t>
    </r>
    <r>
      <rPr>
        <b/>
        <sz val="14"/>
        <color rgb="FF0000FF"/>
        <rFont val="Arial Cyr"/>
        <charset val="204"/>
      </rPr>
      <t xml:space="preserve"> 1ПФ.009.1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 xml:space="preserve">х 1шт. </t>
    </r>
    <r>
      <rPr>
        <sz val="14"/>
        <color rgb="FFFF0000"/>
        <rFont val="Arial Cyr"/>
        <charset val="204"/>
      </rPr>
      <t>(с подсветкой)</t>
    </r>
  </si>
  <si>
    <r>
      <rPr>
        <b/>
        <sz val="14"/>
        <rFont val="Arial Cyr"/>
        <charset val="204"/>
      </rPr>
      <t>4.</t>
    </r>
    <r>
      <rPr>
        <sz val="14"/>
        <rFont val="Arial Cyr"/>
        <charset val="204"/>
      </rPr>
      <t xml:space="preserve"> Блок управления</t>
    </r>
    <r>
      <rPr>
        <b/>
        <sz val="14"/>
        <color rgb="FF0000FF"/>
        <rFont val="Arial Cyr"/>
        <charset val="204"/>
      </rPr>
      <t xml:space="preserve"> 1КП.001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1шт.</t>
    </r>
  </si>
  <si>
    <r>
      <rPr>
        <b/>
        <sz val="14"/>
        <rFont val="Arial Cyr"/>
        <charset val="204"/>
      </rPr>
      <t>4.</t>
    </r>
    <r>
      <rPr>
        <sz val="14"/>
        <rFont val="Arial Cyr"/>
        <charset val="204"/>
      </rPr>
      <t xml:space="preserve"> Блок управления</t>
    </r>
    <r>
      <rPr>
        <b/>
        <sz val="14"/>
        <color rgb="FF0000FF"/>
        <rFont val="Arial Cyr"/>
        <charset val="204"/>
      </rPr>
      <t xml:space="preserve"> 1КП.002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1шт.</t>
    </r>
  </si>
  <si>
    <r>
      <rPr>
        <b/>
        <sz val="16"/>
        <color rgb="FF0000FF"/>
        <rFont val="Arial Cyr"/>
        <charset val="204"/>
      </rPr>
      <t>1КРС.007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(2832х900х1170) </t>
    </r>
    <r>
      <rPr>
        <sz val="16"/>
        <color rgb="FFFF0000"/>
        <rFont val="Arial Cyr"/>
        <charset val="204"/>
      </rPr>
      <t>(без подсветки)</t>
    </r>
  </si>
  <si>
    <r>
      <rPr>
        <b/>
        <sz val="16"/>
        <color rgb="FF0000FF"/>
        <rFont val="Arial Cyr"/>
        <charset val="204"/>
      </rPr>
      <t>1КРС.008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(4232х900х1170) </t>
    </r>
    <r>
      <rPr>
        <sz val="16"/>
        <color rgb="FFFF0000"/>
        <rFont val="Arial Cyr"/>
        <charset val="204"/>
      </rPr>
      <t>(без подсветки)</t>
    </r>
  </si>
  <si>
    <r>
      <rPr>
        <b/>
        <sz val="16"/>
        <color rgb="FF0000FF"/>
        <rFont val="Arial Cyr"/>
        <charset val="204"/>
      </rPr>
      <t>1КРС.009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(4232х900х1170) </t>
    </r>
    <r>
      <rPr>
        <sz val="16"/>
        <color rgb="FFFF0000"/>
        <rFont val="Arial Cyr"/>
        <charset val="204"/>
      </rPr>
      <t>(без подсветки)</t>
    </r>
  </si>
  <si>
    <r>
      <rPr>
        <b/>
        <sz val="14"/>
        <rFont val="Arial Cyr"/>
        <charset val="204"/>
      </rPr>
      <t>2.</t>
    </r>
    <r>
      <rPr>
        <sz val="14"/>
        <rFont val="Arial Cyr"/>
        <charset val="204"/>
      </rPr>
      <t xml:space="preserve"> Фартук прямой</t>
    </r>
    <r>
      <rPr>
        <b/>
        <sz val="14"/>
        <color rgb="FF0000FF"/>
        <rFont val="Arial Cyr"/>
        <charset val="204"/>
      </rPr>
      <t xml:space="preserve"> 1ПФ.009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2шт.</t>
    </r>
  </si>
  <si>
    <r>
      <rPr>
        <b/>
        <sz val="14"/>
        <rFont val="Arial Cyr"/>
        <charset val="204"/>
      </rPr>
      <t>3.</t>
    </r>
    <r>
      <rPr>
        <sz val="14"/>
        <rFont val="Arial Cyr"/>
        <charset val="204"/>
      </rPr>
      <t xml:space="preserve"> Стол приставной</t>
    </r>
    <r>
      <rPr>
        <b/>
        <sz val="14"/>
        <color rgb="FF0000FF"/>
        <rFont val="Arial Cyr"/>
        <charset val="204"/>
      </rPr>
      <t xml:space="preserve"> 1СН.009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1шт.</t>
    </r>
  </si>
  <si>
    <r>
      <rPr>
        <b/>
        <sz val="14"/>
        <rFont val="Arial Cyr"/>
        <charset val="204"/>
      </rPr>
      <t>4.</t>
    </r>
    <r>
      <rPr>
        <sz val="14"/>
        <rFont val="Arial Cyr"/>
        <charset val="204"/>
      </rPr>
      <t xml:space="preserve"> Стойка боковая</t>
    </r>
    <r>
      <rPr>
        <b/>
        <sz val="14"/>
        <color rgb="FF0000FF"/>
        <rFont val="Arial Cyr"/>
        <charset val="204"/>
      </rPr>
      <t xml:space="preserve"> 1СБ.001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1шт.</t>
    </r>
  </si>
  <si>
    <r>
      <rPr>
        <b/>
        <sz val="14"/>
        <rFont val="Arial Cyr"/>
        <charset val="204"/>
      </rPr>
      <t>5.</t>
    </r>
    <r>
      <rPr>
        <sz val="14"/>
        <rFont val="Arial Cyr"/>
        <charset val="204"/>
      </rPr>
      <t xml:space="preserve"> Стойка боковая</t>
    </r>
    <r>
      <rPr>
        <b/>
        <sz val="14"/>
        <color rgb="FF0000FF"/>
        <rFont val="Arial Cyr"/>
        <charset val="204"/>
      </rPr>
      <t xml:space="preserve"> 1СБ.002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1шт.</t>
    </r>
  </si>
  <si>
    <r>
      <rPr>
        <b/>
        <sz val="14"/>
        <rFont val="Arial Cyr"/>
        <charset val="204"/>
      </rPr>
      <t>5.</t>
    </r>
    <r>
      <rPr>
        <sz val="14"/>
        <rFont val="Arial Cyr"/>
        <charset val="204"/>
      </rPr>
      <t xml:space="preserve"> Стойка боковая</t>
    </r>
    <r>
      <rPr>
        <b/>
        <sz val="14"/>
        <color rgb="FF0000FF"/>
        <rFont val="Arial Cyr"/>
        <charset val="204"/>
      </rPr>
      <t xml:space="preserve"> 1СБ.003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2шт.</t>
    </r>
  </si>
  <si>
    <r>
      <rPr>
        <b/>
        <sz val="14"/>
        <rFont val="Arial Cyr"/>
        <charset val="204"/>
      </rPr>
      <t>6.</t>
    </r>
    <r>
      <rPr>
        <sz val="14"/>
        <rFont val="Arial Cyr"/>
        <charset val="204"/>
      </rPr>
      <t xml:space="preserve"> Стойка боковая</t>
    </r>
    <r>
      <rPr>
        <b/>
        <sz val="14"/>
        <color rgb="FF0000FF"/>
        <rFont val="Arial Cyr"/>
        <charset val="204"/>
      </rPr>
      <t xml:space="preserve"> 1СБ.003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1шт.</t>
    </r>
  </si>
  <si>
    <r>
      <rPr>
        <b/>
        <sz val="14"/>
        <rFont val="Arial Cyr"/>
        <charset val="204"/>
      </rPr>
      <t>6.</t>
    </r>
    <r>
      <rPr>
        <sz val="14"/>
        <rFont val="Arial Cyr"/>
        <charset val="204"/>
      </rPr>
      <t xml:space="preserve"> Опора угловая</t>
    </r>
    <r>
      <rPr>
        <b/>
        <sz val="14"/>
        <color rgb="FF0000FF"/>
        <rFont val="Arial Cyr"/>
        <charset val="204"/>
      </rPr>
      <t xml:space="preserve"> ОП.001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2шт.</t>
    </r>
  </si>
  <si>
    <r>
      <rPr>
        <b/>
        <sz val="14"/>
        <rFont val="Arial Cyr"/>
        <charset val="204"/>
      </rPr>
      <t>7.</t>
    </r>
    <r>
      <rPr>
        <sz val="14"/>
        <rFont val="Arial Cyr"/>
        <charset val="204"/>
      </rPr>
      <t xml:space="preserve"> Опора угловая</t>
    </r>
    <r>
      <rPr>
        <b/>
        <sz val="14"/>
        <color rgb="FF0000FF"/>
        <rFont val="Arial Cyr"/>
        <charset val="204"/>
      </rPr>
      <t xml:space="preserve"> ОП.001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1шт.</t>
    </r>
  </si>
  <si>
    <r>
      <rPr>
        <b/>
        <sz val="14"/>
        <rFont val="Arial Cyr"/>
        <charset val="204"/>
      </rPr>
      <t>7.</t>
    </r>
    <r>
      <rPr>
        <sz val="14"/>
        <rFont val="Arial Cyr"/>
        <charset val="204"/>
      </rPr>
      <t xml:space="preserve"> Опора угловая</t>
    </r>
    <r>
      <rPr>
        <b/>
        <sz val="14"/>
        <color rgb="FF0000FF"/>
        <rFont val="Arial Cyr"/>
        <charset val="204"/>
      </rPr>
      <t xml:space="preserve"> ОП.001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2шт.</t>
    </r>
  </si>
  <si>
    <r>
      <rPr>
        <b/>
        <sz val="16"/>
        <color rgb="FF0000FF"/>
        <rFont val="Arial Cyr"/>
        <charset val="204"/>
      </rPr>
      <t>1КРС.007.1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(2832х900х1170) </t>
    </r>
    <r>
      <rPr>
        <sz val="16"/>
        <color rgb="FFFF0000"/>
        <rFont val="Arial Cyr"/>
        <charset val="204"/>
      </rPr>
      <t>(с подсветкой)</t>
    </r>
  </si>
  <si>
    <r>
      <rPr>
        <b/>
        <sz val="16"/>
        <color rgb="FF0000FF"/>
        <rFont val="Arial Cyr"/>
        <charset val="204"/>
      </rPr>
      <t>1КРС.008.1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(4232х900х1170) </t>
    </r>
    <r>
      <rPr>
        <sz val="16"/>
        <color rgb="FFFF0000"/>
        <rFont val="Arial Cyr"/>
        <charset val="204"/>
      </rPr>
      <t>(с подсветкой)</t>
    </r>
  </si>
  <si>
    <r>
      <rPr>
        <b/>
        <sz val="16"/>
        <color rgb="FF0000FF"/>
        <rFont val="Arial Cyr"/>
        <charset val="204"/>
      </rPr>
      <t>1КРС.009.1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(4232х900х1170) </t>
    </r>
    <r>
      <rPr>
        <sz val="16"/>
        <color rgb="FFFF0000"/>
        <rFont val="Arial Cyr"/>
        <charset val="204"/>
      </rPr>
      <t>(с подсветкой)</t>
    </r>
  </si>
  <si>
    <r>
      <rPr>
        <b/>
        <sz val="14"/>
        <rFont val="Arial Cyr"/>
        <charset val="204"/>
      </rPr>
      <t>2.</t>
    </r>
    <r>
      <rPr>
        <sz val="14"/>
        <rFont val="Arial Cyr"/>
        <charset val="204"/>
      </rPr>
      <t xml:space="preserve"> Фартук прямой</t>
    </r>
    <r>
      <rPr>
        <b/>
        <sz val="14"/>
        <color rgb="FF0000FF"/>
        <rFont val="Arial Cyr"/>
        <charset val="204"/>
      </rPr>
      <t xml:space="preserve"> 1ПФ.009.1</t>
    </r>
    <r>
      <rPr>
        <sz val="14"/>
        <rFont val="Arial Cyr"/>
        <charset val="204"/>
      </rPr>
      <t xml:space="preserve"> 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 xml:space="preserve">х 1шт. </t>
    </r>
    <r>
      <rPr>
        <sz val="14"/>
        <color rgb="FFFF0000"/>
        <rFont val="Arial Cyr"/>
        <charset val="204"/>
      </rPr>
      <t>(с подсветкой)</t>
    </r>
  </si>
  <si>
    <r>
      <rPr>
        <b/>
        <sz val="14"/>
        <rFont val="Arial Cyr"/>
        <charset val="204"/>
      </rPr>
      <t>2.</t>
    </r>
    <r>
      <rPr>
        <sz val="14"/>
        <rFont val="Arial Cyr"/>
        <charset val="204"/>
      </rPr>
      <t xml:space="preserve"> Фартук прямой</t>
    </r>
    <r>
      <rPr>
        <b/>
        <sz val="14"/>
        <color rgb="FF0000FF"/>
        <rFont val="Arial Cyr"/>
        <charset val="204"/>
      </rPr>
      <t xml:space="preserve"> 1ПФ.009.1</t>
    </r>
    <r>
      <rPr>
        <sz val="14"/>
        <rFont val="Arial Cyr"/>
        <charset val="204"/>
      </rPr>
      <t xml:space="preserve"> х 2шт. </t>
    </r>
    <r>
      <rPr>
        <sz val="14"/>
        <color rgb="FFFF0000"/>
        <rFont val="Arial Cyr"/>
        <charset val="204"/>
      </rPr>
      <t>(с подсветкой)</t>
    </r>
  </si>
  <si>
    <r>
      <rPr>
        <b/>
        <sz val="14"/>
        <rFont val="Arial Cyr"/>
        <charset val="204"/>
      </rPr>
      <t>3.</t>
    </r>
    <r>
      <rPr>
        <sz val="14"/>
        <rFont val="Arial Cyr"/>
        <charset val="204"/>
      </rPr>
      <t xml:space="preserve"> Стол приставной</t>
    </r>
    <r>
      <rPr>
        <b/>
        <sz val="14"/>
        <color rgb="FF0000FF"/>
        <rFont val="Arial Cyr"/>
        <charset val="204"/>
      </rPr>
      <t xml:space="preserve"> 1СН.009</t>
    </r>
    <r>
      <rPr>
        <sz val="14"/>
        <rFont val="Arial Cyr"/>
        <charset val="204"/>
      </rPr>
      <t xml:space="preserve"> 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1шт.</t>
    </r>
  </si>
  <si>
    <r>
      <rPr>
        <b/>
        <sz val="14"/>
        <rFont val="Arial Cyr"/>
        <charset val="204"/>
      </rPr>
      <t>4.</t>
    </r>
    <r>
      <rPr>
        <sz val="14"/>
        <rFont val="Arial Cyr"/>
        <charset val="204"/>
      </rPr>
      <t xml:space="preserve"> Стойка боковая</t>
    </r>
    <r>
      <rPr>
        <b/>
        <sz val="14"/>
        <color rgb="FF0000FF"/>
        <rFont val="Arial Cyr"/>
        <charset val="204"/>
      </rPr>
      <t xml:space="preserve"> 1СБ.001</t>
    </r>
    <r>
      <rPr>
        <sz val="14"/>
        <rFont val="Arial Cyr"/>
        <charset val="204"/>
      </rPr>
      <t xml:space="preserve"> 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1шт.</t>
    </r>
  </si>
  <si>
    <r>
      <rPr>
        <b/>
        <sz val="14"/>
        <rFont val="Arial Cyr"/>
        <charset val="204"/>
      </rPr>
      <t>4.</t>
    </r>
    <r>
      <rPr>
        <sz val="14"/>
        <rFont val="Arial Cyr"/>
        <charset val="204"/>
      </rPr>
      <t xml:space="preserve"> Стойка боковая</t>
    </r>
    <r>
      <rPr>
        <b/>
        <sz val="14"/>
        <color rgb="FF0000FF"/>
        <rFont val="Arial Cyr"/>
        <charset val="204"/>
      </rPr>
      <t xml:space="preserve"> 1СБ.001</t>
    </r>
    <r>
      <rPr>
        <sz val="14"/>
        <rFont val="Arial Cyr"/>
        <charset val="204"/>
      </rPr>
      <t xml:space="preserve"> х 1шт.</t>
    </r>
  </si>
  <si>
    <r>
      <rPr>
        <b/>
        <sz val="14"/>
        <rFont val="Arial Cyr"/>
        <charset val="204"/>
      </rPr>
      <t>5.</t>
    </r>
    <r>
      <rPr>
        <sz val="14"/>
        <rFont val="Arial Cyr"/>
        <charset val="204"/>
      </rPr>
      <t xml:space="preserve"> Стойка боковая</t>
    </r>
    <r>
      <rPr>
        <b/>
        <sz val="14"/>
        <color rgb="FF0000FF"/>
        <rFont val="Arial Cyr"/>
        <charset val="204"/>
      </rPr>
      <t xml:space="preserve"> 1СБ.002</t>
    </r>
    <r>
      <rPr>
        <sz val="14"/>
        <rFont val="Arial Cyr"/>
        <charset val="204"/>
      </rPr>
      <t xml:space="preserve"> 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1шт.</t>
    </r>
  </si>
  <si>
    <r>
      <rPr>
        <b/>
        <sz val="14"/>
        <rFont val="Arial Cyr"/>
        <charset val="204"/>
      </rPr>
      <t>6.</t>
    </r>
    <r>
      <rPr>
        <sz val="14"/>
        <rFont val="Arial Cyr"/>
        <charset val="204"/>
      </rPr>
      <t xml:space="preserve"> Стойка боковая</t>
    </r>
    <r>
      <rPr>
        <b/>
        <sz val="14"/>
        <color rgb="FF0000FF"/>
        <rFont val="Arial Cyr"/>
        <charset val="204"/>
      </rPr>
      <t xml:space="preserve"> 1СБ.003</t>
    </r>
    <r>
      <rPr>
        <sz val="14"/>
        <rFont val="Arial Cyr"/>
        <charset val="204"/>
      </rPr>
      <t xml:space="preserve"> 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1шт.</t>
    </r>
  </si>
  <si>
    <r>
      <rPr>
        <b/>
        <sz val="14"/>
        <rFont val="Arial Cyr"/>
        <charset val="204"/>
      </rPr>
      <t>7.</t>
    </r>
    <r>
      <rPr>
        <sz val="14"/>
        <rFont val="Arial Cyr"/>
        <charset val="204"/>
      </rPr>
      <t xml:space="preserve"> Блок управления</t>
    </r>
    <r>
      <rPr>
        <b/>
        <sz val="14"/>
        <color rgb="FF0000FF"/>
        <rFont val="Arial Cyr"/>
        <charset val="204"/>
      </rPr>
      <t xml:space="preserve"> 1КП.002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1шт.</t>
    </r>
  </si>
  <si>
    <r>
      <rPr>
        <b/>
        <sz val="14"/>
        <rFont val="Arial Cyr"/>
        <charset val="204"/>
      </rPr>
      <t>8.</t>
    </r>
    <r>
      <rPr>
        <sz val="14"/>
        <rFont val="Arial Cyr"/>
        <charset val="204"/>
      </rPr>
      <t xml:space="preserve"> Блок управления</t>
    </r>
    <r>
      <rPr>
        <b/>
        <sz val="14"/>
        <color rgb="FF0000FF"/>
        <rFont val="Arial Cyr"/>
        <charset val="204"/>
      </rPr>
      <t xml:space="preserve"> 1КП.001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1шт.</t>
    </r>
  </si>
  <si>
    <r>
      <rPr>
        <b/>
        <sz val="14"/>
        <rFont val="Arial Cyr"/>
        <charset val="204"/>
      </rPr>
      <t>8.</t>
    </r>
    <r>
      <rPr>
        <sz val="14"/>
        <rFont val="Arial Cyr"/>
        <charset val="204"/>
      </rPr>
      <t xml:space="preserve"> Блок управления</t>
    </r>
    <r>
      <rPr>
        <b/>
        <sz val="14"/>
        <color rgb="FF0000FF"/>
        <rFont val="Arial Cyr"/>
        <charset val="204"/>
      </rPr>
      <t xml:space="preserve"> 1КП.002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1шт.</t>
    </r>
  </si>
  <si>
    <r>
      <rPr>
        <b/>
        <sz val="16"/>
        <color rgb="FF0000FF"/>
        <rFont val="Arial Cyr"/>
        <charset val="204"/>
      </rPr>
      <t>1КР.204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(6254х1782х1170) </t>
    </r>
    <r>
      <rPr>
        <sz val="16"/>
        <color rgb="FFFF0000"/>
        <rFont val="Arial Cyr"/>
        <charset val="204"/>
      </rPr>
      <t>(без подсветки)</t>
    </r>
  </si>
  <si>
    <r>
      <rPr>
        <b/>
        <sz val="16"/>
        <color rgb="FF0000FF"/>
        <rFont val="Arial Cyr"/>
        <charset val="204"/>
      </rPr>
      <t>1КР.204.1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(6254х1782х1170) </t>
    </r>
    <r>
      <rPr>
        <sz val="16"/>
        <color rgb="FFFF0000"/>
        <rFont val="Arial Cyr"/>
        <charset val="204"/>
      </rPr>
      <t>(с подсветкой)</t>
    </r>
  </si>
  <si>
    <r>
      <rPr>
        <b/>
        <sz val="16"/>
        <color rgb="FF0000FF"/>
        <rFont val="Arial Cyr"/>
        <charset val="204"/>
      </rPr>
      <t>1КР.101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(3543х1982х1170) </t>
    </r>
    <r>
      <rPr>
        <sz val="16"/>
        <color rgb="FFFF0000"/>
        <rFont val="Arial Cyr"/>
        <charset val="204"/>
      </rPr>
      <t>(без подсветки)</t>
    </r>
  </si>
  <si>
    <r>
      <rPr>
        <b/>
        <sz val="16"/>
        <color rgb="FF0000FF"/>
        <rFont val="Arial Cyr"/>
        <charset val="204"/>
      </rPr>
      <t>1КР.101.1</t>
    </r>
    <r>
      <rPr>
        <b/>
        <sz val="16"/>
        <rFont val="Arial Cyr"/>
        <charset val="204"/>
      </rPr>
      <t xml:space="preserve"> </t>
    </r>
    <r>
      <rPr>
        <sz val="16"/>
        <rFont val="Arial Cyr"/>
        <charset val="204"/>
      </rPr>
      <t xml:space="preserve">(3543х1982х1170) </t>
    </r>
    <r>
      <rPr>
        <sz val="16"/>
        <color rgb="FFFF0000"/>
        <rFont val="Arial Cyr"/>
        <charset val="204"/>
      </rPr>
      <t>(с подсветкой)</t>
    </r>
  </si>
  <si>
    <r>
      <rPr>
        <b/>
        <sz val="14"/>
        <rFont val="Arial Cyr"/>
        <charset val="204"/>
      </rPr>
      <t>1.</t>
    </r>
    <r>
      <rPr>
        <sz val="14"/>
        <rFont val="Arial Cyr"/>
        <charset val="204"/>
      </rPr>
      <t xml:space="preserve"> Модуль прямой</t>
    </r>
    <r>
      <rPr>
        <b/>
        <sz val="14"/>
        <color rgb="FF0000FF"/>
        <rFont val="Arial Cyr"/>
        <charset val="204"/>
      </rPr>
      <t xml:space="preserve"> 1МП.007</t>
    </r>
    <r>
      <rPr>
        <sz val="14"/>
        <rFont val="Arial Cyr"/>
        <charset val="204"/>
      </rPr>
      <t xml:space="preserve"> </t>
    </r>
    <r>
      <rPr>
        <b/>
        <sz val="14"/>
        <rFont val="Arial Cyr"/>
        <charset val="204"/>
      </rPr>
      <t xml:space="preserve">(1000мм) </t>
    </r>
    <r>
      <rPr>
        <sz val="14"/>
        <rFont val="Arial Cyr"/>
        <charset val="204"/>
      </rPr>
      <t>х 2шт.</t>
    </r>
  </si>
  <si>
    <r>
      <rPr>
        <b/>
        <sz val="14"/>
        <rFont val="Arial Cyr"/>
        <charset val="204"/>
      </rPr>
      <t>2.</t>
    </r>
    <r>
      <rPr>
        <sz val="14"/>
        <rFont val="Arial Cyr"/>
        <charset val="204"/>
      </rPr>
      <t xml:space="preserve"> Модуль прямой</t>
    </r>
    <r>
      <rPr>
        <b/>
        <sz val="14"/>
        <color rgb="FF0000FF"/>
        <rFont val="Arial Cyr"/>
        <charset val="204"/>
      </rPr>
      <t xml:space="preserve"> 1МП.004</t>
    </r>
    <r>
      <rPr>
        <sz val="14"/>
        <rFont val="Arial Cyr"/>
        <charset val="204"/>
      </rPr>
      <t xml:space="preserve"> </t>
    </r>
    <r>
      <rPr>
        <b/>
        <sz val="14"/>
        <rFont val="Arial Cyr"/>
        <charset val="204"/>
      </rPr>
      <t xml:space="preserve">(1600мм) </t>
    </r>
    <r>
      <rPr>
        <sz val="14"/>
        <rFont val="Arial Cyr"/>
        <charset val="204"/>
      </rPr>
      <t>х 3шт.</t>
    </r>
  </si>
  <si>
    <r>
      <rPr>
        <b/>
        <sz val="14"/>
        <rFont val="Arial Cyr"/>
        <charset val="204"/>
      </rPr>
      <t>2.</t>
    </r>
    <r>
      <rPr>
        <sz val="14"/>
        <rFont val="Arial Cyr"/>
        <charset val="204"/>
      </rPr>
      <t xml:space="preserve"> Модуль прямой</t>
    </r>
    <r>
      <rPr>
        <b/>
        <sz val="14"/>
        <color rgb="FF0000FF"/>
        <rFont val="Arial Cyr"/>
        <charset val="204"/>
      </rPr>
      <t xml:space="preserve"> 1МП.009</t>
    </r>
    <r>
      <rPr>
        <sz val="14"/>
        <rFont val="Arial Cyr"/>
        <charset val="204"/>
      </rPr>
      <t xml:space="preserve"> </t>
    </r>
    <r>
      <rPr>
        <b/>
        <sz val="14"/>
        <rFont val="Arial Cyr"/>
        <charset val="204"/>
      </rPr>
      <t xml:space="preserve">(1400мм) </t>
    </r>
    <r>
      <rPr>
        <sz val="14"/>
        <rFont val="Arial Cyr"/>
        <charset val="204"/>
      </rPr>
      <t>х 2шт.</t>
    </r>
  </si>
  <si>
    <r>
      <rPr>
        <b/>
        <sz val="14"/>
        <rFont val="Arial Cyr"/>
        <charset val="204"/>
      </rPr>
      <t>3.</t>
    </r>
    <r>
      <rPr>
        <sz val="14"/>
        <rFont val="Arial Cyr"/>
        <charset val="204"/>
      </rPr>
      <t xml:space="preserve"> Фартук прямой</t>
    </r>
    <r>
      <rPr>
        <b/>
        <sz val="14"/>
        <color rgb="FF0000FF"/>
        <rFont val="Arial Cyr"/>
        <charset val="204"/>
      </rPr>
      <t xml:space="preserve"> 1ПФ.004</t>
    </r>
    <r>
      <rPr>
        <sz val="14"/>
        <rFont val="Arial Cyr"/>
        <charset val="204"/>
      </rPr>
      <t xml:space="preserve"> х 3шт.</t>
    </r>
  </si>
  <si>
    <r>
      <rPr>
        <b/>
        <sz val="14"/>
        <rFont val="Arial Cyr"/>
        <charset val="204"/>
      </rPr>
      <t>3.</t>
    </r>
    <r>
      <rPr>
        <sz val="14"/>
        <rFont val="Arial Cyr"/>
        <charset val="204"/>
      </rPr>
      <t xml:space="preserve"> Фартук прямой</t>
    </r>
    <r>
      <rPr>
        <b/>
        <sz val="14"/>
        <color rgb="FF0000FF"/>
        <rFont val="Arial Cyr"/>
        <charset val="204"/>
      </rPr>
      <t xml:space="preserve"> 1ПФ.004.1</t>
    </r>
    <r>
      <rPr>
        <sz val="14"/>
        <rFont val="Arial Cyr"/>
        <charset val="204"/>
      </rPr>
      <t xml:space="preserve"> х 3шт.</t>
    </r>
    <r>
      <rPr>
        <sz val="14"/>
        <color rgb="FFFF0000"/>
        <rFont val="Arial Cyr"/>
        <charset val="204"/>
      </rPr>
      <t xml:space="preserve"> (с подсветкой)</t>
    </r>
  </si>
  <si>
    <r>
      <rPr>
        <b/>
        <sz val="14"/>
        <rFont val="Arial Cyr"/>
        <charset val="204"/>
      </rPr>
      <t>3.</t>
    </r>
    <r>
      <rPr>
        <sz val="14"/>
        <rFont val="Arial Cyr"/>
        <charset val="204"/>
      </rPr>
      <t xml:space="preserve"> Фартук прямой</t>
    </r>
    <r>
      <rPr>
        <b/>
        <sz val="14"/>
        <color rgb="FF0000FF"/>
        <rFont val="Arial Cyr"/>
        <charset val="204"/>
      </rPr>
      <t xml:space="preserve"> 1ПФ.009</t>
    </r>
    <r>
      <rPr>
        <sz val="14"/>
        <rFont val="Arial Cyr"/>
        <charset val="204"/>
      </rPr>
      <t xml:space="preserve"> х 2шт.</t>
    </r>
  </si>
  <si>
    <r>
      <rPr>
        <b/>
        <sz val="14"/>
        <rFont val="Arial Cyr"/>
        <charset val="204"/>
      </rPr>
      <t>3.</t>
    </r>
    <r>
      <rPr>
        <sz val="14"/>
        <rFont val="Arial Cyr"/>
        <charset val="204"/>
      </rPr>
      <t xml:space="preserve"> Фартук прямой</t>
    </r>
    <r>
      <rPr>
        <b/>
        <sz val="14"/>
        <color rgb="FF0000FF"/>
        <rFont val="Arial Cyr"/>
        <charset val="204"/>
      </rPr>
      <t xml:space="preserve"> 1ПФ.009.1</t>
    </r>
    <r>
      <rPr>
        <sz val="14"/>
        <rFont val="Arial Cyr"/>
        <charset val="204"/>
      </rPr>
      <t xml:space="preserve"> х 2шт. </t>
    </r>
    <r>
      <rPr>
        <sz val="14"/>
        <color rgb="FFFF0000"/>
        <rFont val="Arial Cyr"/>
        <charset val="204"/>
      </rPr>
      <t>(с подсветкой)</t>
    </r>
  </si>
  <si>
    <r>
      <rPr>
        <b/>
        <sz val="14"/>
        <rFont val="Arial Cyr"/>
        <charset val="204"/>
      </rPr>
      <t>4.</t>
    </r>
    <r>
      <rPr>
        <sz val="14"/>
        <rFont val="Arial Cyr"/>
        <charset val="204"/>
      </rPr>
      <t xml:space="preserve"> Модуль угловой</t>
    </r>
    <r>
      <rPr>
        <b/>
        <sz val="14"/>
        <color rgb="FF0000FF"/>
        <rFont val="Arial Cyr"/>
        <charset val="204"/>
      </rPr>
      <t xml:space="preserve"> 1МУ.001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2шт.</t>
    </r>
  </si>
  <si>
    <r>
      <rPr>
        <b/>
        <sz val="14"/>
        <rFont val="Arial Cyr"/>
        <charset val="204"/>
      </rPr>
      <t>4.</t>
    </r>
    <r>
      <rPr>
        <sz val="14"/>
        <rFont val="Arial Cyr"/>
        <charset val="204"/>
      </rPr>
      <t xml:space="preserve"> Модуль угловой</t>
    </r>
    <r>
      <rPr>
        <b/>
        <sz val="14"/>
        <color rgb="FF0000FF"/>
        <rFont val="Arial Cyr"/>
        <charset val="204"/>
      </rPr>
      <t xml:space="preserve"> 1МУ.001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1шт.</t>
    </r>
  </si>
  <si>
    <r>
      <rPr>
        <b/>
        <sz val="14"/>
        <rFont val="Arial Cyr"/>
        <charset val="204"/>
      </rPr>
      <t>5.</t>
    </r>
    <r>
      <rPr>
        <sz val="14"/>
        <rFont val="Arial Cyr"/>
        <charset val="204"/>
      </rPr>
      <t xml:space="preserve"> Тумба приставная</t>
    </r>
    <r>
      <rPr>
        <b/>
        <sz val="14"/>
        <color rgb="FF0000FF"/>
        <rFont val="Arial Cyr"/>
        <charset val="204"/>
      </rPr>
      <t xml:space="preserve"> 1ТЗ.001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2шт.</t>
    </r>
  </si>
  <si>
    <r>
      <rPr>
        <b/>
        <sz val="14"/>
        <rFont val="Arial Cyr"/>
        <charset val="204"/>
      </rPr>
      <t>5.</t>
    </r>
    <r>
      <rPr>
        <sz val="14"/>
        <rFont val="Arial Cyr"/>
        <charset val="204"/>
      </rPr>
      <t xml:space="preserve"> Стойка боковая</t>
    </r>
    <r>
      <rPr>
        <b/>
        <sz val="14"/>
        <color rgb="FF0000FF"/>
        <rFont val="Arial Cyr"/>
        <charset val="204"/>
      </rPr>
      <t xml:space="preserve"> 1СБ.001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2шт.</t>
    </r>
  </si>
  <si>
    <r>
      <rPr>
        <b/>
        <sz val="14"/>
        <rFont val="Arial Cyr"/>
        <charset val="204"/>
      </rPr>
      <t>6.</t>
    </r>
    <r>
      <rPr>
        <sz val="14"/>
        <rFont val="Arial Cyr"/>
        <charset val="204"/>
      </rPr>
      <t xml:space="preserve"> Топ тумбы </t>
    </r>
    <r>
      <rPr>
        <b/>
        <sz val="14"/>
        <color rgb="FF0000FF"/>
        <rFont val="Arial Cyr"/>
        <charset val="204"/>
      </rPr>
      <t>1ТП.001</t>
    </r>
    <r>
      <rPr>
        <sz val="14"/>
        <rFont val="Arial Cyr"/>
        <charset val="204"/>
      </rPr>
      <t xml:space="preserve"> х 2шт.</t>
    </r>
  </si>
  <si>
    <r>
      <rPr>
        <b/>
        <sz val="14"/>
        <rFont val="Arial Cyr"/>
        <charset val="204"/>
      </rPr>
      <t>6.</t>
    </r>
    <r>
      <rPr>
        <sz val="14"/>
        <rFont val="Arial Cyr"/>
        <charset val="204"/>
      </rPr>
      <t xml:space="preserve"> Опора угловая</t>
    </r>
    <r>
      <rPr>
        <b/>
        <sz val="14"/>
        <color rgb="FF0000FF"/>
        <rFont val="Arial Cyr"/>
        <charset val="204"/>
      </rPr>
      <t xml:space="preserve"> ОП.001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3шт.</t>
    </r>
  </si>
  <si>
    <r>
      <rPr>
        <b/>
        <sz val="14"/>
        <rFont val="Arial Cyr"/>
        <charset val="204"/>
      </rPr>
      <t>7.</t>
    </r>
    <r>
      <rPr>
        <sz val="14"/>
        <rFont val="Arial Cyr"/>
        <charset val="204"/>
      </rPr>
      <t xml:space="preserve"> Тумба подкатная</t>
    </r>
    <r>
      <rPr>
        <b/>
        <sz val="14"/>
        <color rgb="FF0000FF"/>
        <rFont val="Arial Cyr"/>
        <charset val="204"/>
      </rPr>
      <t xml:space="preserve"> 1ТЗ.004 </t>
    </r>
    <r>
      <rPr>
        <sz val="14"/>
        <rFont val="Arial Cyr"/>
        <charset val="204"/>
      </rPr>
      <t>х 2шт.</t>
    </r>
  </si>
  <si>
    <r>
      <rPr>
        <b/>
        <sz val="14"/>
        <rFont val="Arial Cyr"/>
        <charset val="204"/>
      </rPr>
      <t>8.</t>
    </r>
    <r>
      <rPr>
        <sz val="14"/>
        <rFont val="Arial Cyr"/>
        <charset val="204"/>
      </rPr>
      <t xml:space="preserve"> Стойка боковая</t>
    </r>
    <r>
      <rPr>
        <b/>
        <sz val="14"/>
        <color rgb="FF0000FF"/>
        <rFont val="Arial Cyr"/>
        <charset val="204"/>
      </rPr>
      <t xml:space="preserve"> 1СБ.001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2шт.</t>
    </r>
  </si>
  <si>
    <r>
      <rPr>
        <b/>
        <sz val="14"/>
        <rFont val="Arial Cyr"/>
        <charset val="204"/>
      </rPr>
      <t>9.</t>
    </r>
    <r>
      <rPr>
        <sz val="14"/>
        <rFont val="Arial Cyr"/>
        <charset val="204"/>
      </rPr>
      <t xml:space="preserve"> Опора угловая</t>
    </r>
    <r>
      <rPr>
        <b/>
        <sz val="14"/>
        <color rgb="FF0000FF"/>
        <rFont val="Arial Cyr"/>
        <charset val="204"/>
      </rPr>
      <t xml:space="preserve"> ОП.001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6шт.</t>
    </r>
  </si>
  <si>
    <r>
      <rPr>
        <b/>
        <sz val="14"/>
        <rFont val="Arial Cyr"/>
        <charset val="204"/>
      </rPr>
      <t>10.</t>
    </r>
    <r>
      <rPr>
        <sz val="14"/>
        <rFont val="Arial Cyr"/>
        <charset val="204"/>
      </rPr>
      <t xml:space="preserve"> Блок управления</t>
    </r>
    <r>
      <rPr>
        <b/>
        <sz val="14"/>
        <color rgb="FF0000FF"/>
        <rFont val="Arial Cyr"/>
        <charset val="204"/>
      </rPr>
      <t xml:space="preserve"> 1КП.003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х 1шт.</t>
    </r>
  </si>
  <si>
    <t xml:space="preserve">               Цена   /    Цена (Basalt)</t>
  </si>
  <si>
    <t xml:space="preserve"> Цена     /     Цена (Basalt)</t>
  </si>
  <si>
    <t xml:space="preserve"> Цена   /    Цена (Basalt)</t>
  </si>
  <si>
    <t xml:space="preserve">Производитель оставляет за собой право изменять конструкцию и фурнитуру без изменения внешнего вида и назначения изделия.  </t>
  </si>
  <si>
    <t>Для сборки ресепшена необходимо два сборщика.</t>
  </si>
  <si>
    <t xml:space="preserve">                                 Цвета ЛДСП</t>
  </si>
  <si>
    <t xml:space="preserve">               </t>
  </si>
  <si>
    <t xml:space="preserve">    Цвета фартуков</t>
  </si>
  <si>
    <r>
      <rPr>
        <b/>
        <sz val="19"/>
        <rFont val="Arial Cyr"/>
        <charset val="204"/>
      </rPr>
      <t xml:space="preserve">Офисная мебель серии </t>
    </r>
    <r>
      <rPr>
        <b/>
        <i/>
        <sz val="19"/>
        <rFont val="Arial Cyr"/>
        <charset val="204"/>
      </rPr>
      <t>«LOUNGE»</t>
    </r>
    <r>
      <rPr>
        <b/>
        <sz val="19"/>
        <rFont val="Arial Cyr"/>
        <charset val="204"/>
      </rPr>
      <t xml:space="preserve">  </t>
    </r>
    <r>
      <rPr>
        <b/>
        <i/>
        <sz val="19"/>
        <rFont val="Arial Cyr"/>
        <charset val="204"/>
      </rPr>
      <t xml:space="preserve">  </t>
    </r>
  </si>
  <si>
    <t xml:space="preserve">стр. 2 </t>
  </si>
  <si>
    <t>Модули ресепшн</t>
  </si>
  <si>
    <t>Модуль ресепшн прямой</t>
  </si>
  <si>
    <t>Модуль ресепшн угловой</t>
  </si>
  <si>
    <t>Стол приставной низкий</t>
  </si>
  <si>
    <t>Basalt</t>
  </si>
  <si>
    <r>
      <rPr>
        <b/>
        <sz val="14"/>
        <color rgb="FF0000FF"/>
        <rFont val="Arial Cyr"/>
        <charset val="204"/>
      </rPr>
      <t xml:space="preserve">1МП.007 </t>
    </r>
    <r>
      <rPr>
        <sz val="14"/>
        <rFont val="Arial Cyr"/>
        <charset val="204"/>
      </rPr>
      <t>(1000х727х1129h)</t>
    </r>
  </si>
  <si>
    <r>
      <rPr>
        <b/>
        <sz val="14"/>
        <color rgb="FF0000FF"/>
        <rFont val="Arial Cyr"/>
        <charset val="204"/>
      </rPr>
      <t xml:space="preserve">1СН.007 </t>
    </r>
    <r>
      <rPr>
        <sz val="14"/>
        <rFont val="Arial Cyr"/>
        <charset val="204"/>
      </rPr>
      <t>(1000х900х750h)</t>
    </r>
  </si>
  <si>
    <r>
      <rPr>
        <b/>
        <sz val="14"/>
        <color rgb="FF0000FF"/>
        <rFont val="Arial Cyr"/>
        <charset val="204"/>
      </rPr>
      <t xml:space="preserve">1МП.008 </t>
    </r>
    <r>
      <rPr>
        <sz val="14"/>
        <rFont val="Arial Cyr"/>
        <charset val="204"/>
      </rPr>
      <t>(1200х727х1129h)</t>
    </r>
  </si>
  <si>
    <r>
      <rPr>
        <b/>
        <sz val="14"/>
        <color rgb="FF0000FF"/>
        <rFont val="Arial Cyr"/>
        <charset val="204"/>
      </rPr>
      <t xml:space="preserve">1СН.008 </t>
    </r>
    <r>
      <rPr>
        <sz val="14"/>
        <rFont val="Arial Cyr"/>
        <charset val="204"/>
      </rPr>
      <t>(1200х900х750h)</t>
    </r>
  </si>
  <si>
    <r>
      <rPr>
        <b/>
        <sz val="14"/>
        <color rgb="FF0000FF"/>
        <rFont val="Arial Cyr"/>
        <charset val="204"/>
      </rPr>
      <t xml:space="preserve">1МП.009 </t>
    </r>
    <r>
      <rPr>
        <sz val="14"/>
        <rFont val="Arial Cyr"/>
        <charset val="204"/>
      </rPr>
      <t>(1400х727х1129h)</t>
    </r>
  </si>
  <si>
    <r>
      <rPr>
        <b/>
        <sz val="14"/>
        <color rgb="FF0000FF"/>
        <rFont val="Arial Cyr"/>
        <charset val="204"/>
      </rPr>
      <t xml:space="preserve">1СН.009 </t>
    </r>
    <r>
      <rPr>
        <sz val="14"/>
        <rFont val="Arial Cyr"/>
        <charset val="204"/>
      </rPr>
      <t>(1400х900х750h)</t>
    </r>
  </si>
  <si>
    <r>
      <rPr>
        <b/>
        <sz val="14"/>
        <color rgb="FF0000FF"/>
        <rFont val="Arial Cyr"/>
        <charset val="204"/>
      </rPr>
      <t xml:space="preserve">1МП.004 </t>
    </r>
    <r>
      <rPr>
        <sz val="14"/>
        <rFont val="Arial Cyr"/>
        <charset val="204"/>
      </rPr>
      <t>(1600х727х1129h)</t>
    </r>
  </si>
  <si>
    <r>
      <rPr>
        <b/>
        <sz val="14"/>
        <color rgb="FF0000FF"/>
        <rFont val="Arial Cyr"/>
        <charset val="204"/>
      </rPr>
      <t xml:space="preserve">1МУ.001 </t>
    </r>
    <r>
      <rPr>
        <sz val="14"/>
        <rFont val="Arial Cyr"/>
        <charset val="204"/>
      </rPr>
      <t>(727х727х1129h)</t>
    </r>
  </si>
  <si>
    <t>Стойка боковая</t>
  </si>
  <si>
    <t>Стойка средняя</t>
  </si>
  <si>
    <t>Стойка боковая стола, универсальная</t>
  </si>
  <si>
    <r>
      <rPr>
        <b/>
        <sz val="14"/>
        <color rgb="FF0000FF"/>
        <rFont val="Arial Cyr"/>
        <charset val="204"/>
      </rPr>
      <t xml:space="preserve">1СБ.001 </t>
    </r>
    <r>
      <rPr>
        <sz val="14"/>
        <rFont val="Arial Cyr"/>
        <charset val="204"/>
      </rPr>
      <t>(729х16х1131h)</t>
    </r>
  </si>
  <si>
    <r>
      <rPr>
        <b/>
        <sz val="14"/>
        <color rgb="FF0000FF"/>
        <rFont val="Arial Cyr"/>
        <charset val="204"/>
      </rPr>
      <t xml:space="preserve">1СС.001 </t>
    </r>
    <r>
      <rPr>
        <sz val="14"/>
        <rFont val="Arial Cyr"/>
        <charset val="204"/>
      </rPr>
      <t>(729х16х1131h)</t>
    </r>
  </si>
  <si>
    <r>
      <rPr>
        <b/>
        <sz val="14"/>
        <color rgb="FF0000FF"/>
        <rFont val="Arial Cyr"/>
        <charset val="204"/>
      </rPr>
      <t xml:space="preserve">1СБ.002 </t>
    </r>
    <r>
      <rPr>
        <sz val="14"/>
        <rFont val="Arial Cyr"/>
        <charset val="204"/>
      </rPr>
      <t>(729х16х752h)</t>
    </r>
  </si>
  <si>
    <t>Тумбы ресепшн</t>
  </si>
  <si>
    <t>Тумба высокая</t>
  </si>
  <si>
    <t>Тумба с выдвижным блоком</t>
  </si>
  <si>
    <t>Тумба приставная</t>
  </si>
  <si>
    <r>
      <rPr>
        <b/>
        <sz val="14"/>
        <color rgb="FF0000FF"/>
        <rFont val="Arial Cyr"/>
        <charset val="204"/>
      </rPr>
      <t xml:space="preserve">1ТЗ.002 </t>
    </r>
    <r>
      <rPr>
        <sz val="14"/>
        <rFont val="Arial Cyr"/>
        <charset val="204"/>
      </rPr>
      <t>(416х729х1129h)</t>
    </r>
  </si>
  <si>
    <r>
      <rPr>
        <b/>
        <sz val="14"/>
        <color rgb="FF0000FF"/>
        <rFont val="Arial Cyr"/>
        <charset val="204"/>
      </rPr>
      <t xml:space="preserve">1ТЗ.003 </t>
    </r>
    <r>
      <rPr>
        <sz val="14"/>
        <rFont val="Arial Cyr"/>
        <charset val="204"/>
      </rPr>
      <t>(416х729х1129h)</t>
    </r>
  </si>
  <si>
    <r>
      <rPr>
        <b/>
        <sz val="14"/>
        <color rgb="FF0000FF"/>
        <rFont val="Arial Cyr"/>
        <charset val="204"/>
      </rPr>
      <t xml:space="preserve">1ТЗ.001 </t>
    </r>
    <r>
      <rPr>
        <sz val="14"/>
        <rFont val="Arial Cyr"/>
        <charset val="204"/>
      </rPr>
      <t>(388х536х725h)</t>
    </r>
  </si>
  <si>
    <r>
      <rPr>
        <b/>
        <sz val="14"/>
        <color rgb="FF0000FF"/>
        <rFont val="Arial Cyr"/>
        <charset val="204"/>
      </rPr>
      <t xml:space="preserve">1ТЦ.001 </t>
    </r>
    <r>
      <rPr>
        <sz val="14"/>
        <rFont val="Arial Cyr"/>
        <charset val="204"/>
      </rPr>
      <t>(388х536х725h)</t>
    </r>
  </si>
  <si>
    <t>Тумба подкатная</t>
  </si>
  <si>
    <t>Топ тумбы приставной</t>
  </si>
  <si>
    <t>Стойка боковая, настольная</t>
  </si>
  <si>
    <r>
      <rPr>
        <b/>
        <sz val="14"/>
        <color rgb="FF0000FF"/>
        <rFont val="Arial Cyr"/>
        <charset val="204"/>
      </rPr>
      <t xml:space="preserve">1ТЗ.004 </t>
    </r>
    <r>
      <rPr>
        <sz val="14"/>
        <rFont val="Arial Cyr"/>
        <charset val="204"/>
      </rPr>
      <t>(394х454х598h)</t>
    </r>
  </si>
  <si>
    <r>
      <rPr>
        <b/>
        <sz val="14"/>
        <color rgb="FF0000FF"/>
        <rFont val="Arial Cyr"/>
        <charset val="204"/>
      </rPr>
      <t xml:space="preserve">1ТП.001 </t>
    </r>
    <r>
      <rPr>
        <sz val="14"/>
        <rFont val="Arial Cyr"/>
        <charset val="204"/>
      </rPr>
      <t>(1000х550х25h)</t>
    </r>
  </si>
  <si>
    <r>
      <rPr>
        <b/>
        <sz val="14"/>
        <color rgb="FF0000FF"/>
        <rFont val="Arial Cyr"/>
        <charset val="204"/>
      </rPr>
      <t xml:space="preserve">1СБ.003 </t>
    </r>
    <r>
      <rPr>
        <sz val="14"/>
        <rFont val="Arial Cyr"/>
        <charset val="204"/>
      </rPr>
      <t>(350х16х381h)</t>
    </r>
  </si>
  <si>
    <r>
      <rPr>
        <b/>
        <sz val="14"/>
        <color rgb="FF0000FF"/>
        <rFont val="Arial Cyr"/>
        <charset val="204"/>
      </rPr>
      <t xml:space="preserve">1ТЦ.004 </t>
    </r>
    <r>
      <rPr>
        <sz val="14"/>
        <rFont val="Arial Cyr"/>
        <charset val="204"/>
      </rPr>
      <t>(394х454х598h)</t>
    </r>
  </si>
  <si>
    <t>Фартуки ресепшн</t>
  </si>
  <si>
    <t>Опоры металлические</t>
  </si>
  <si>
    <t xml:space="preserve">        Фартук прямой</t>
  </si>
  <si>
    <t>Опора угловая</t>
  </si>
  <si>
    <t>Опора прямая</t>
  </si>
  <si>
    <r>
      <rPr>
        <b/>
        <sz val="14"/>
        <color rgb="FF0000FF"/>
        <rFont val="Arial Cyr"/>
        <charset val="204"/>
      </rPr>
      <t xml:space="preserve">          1ПФ.007 </t>
    </r>
    <r>
      <rPr>
        <sz val="14"/>
        <rFont val="Arial Cyr"/>
        <charset val="204"/>
      </rPr>
      <t>(800х300х700h)</t>
    </r>
  </si>
  <si>
    <r>
      <rPr>
        <b/>
        <sz val="14"/>
        <color rgb="FF0000FF"/>
        <rFont val="Arial Cyr"/>
        <charset val="204"/>
      </rPr>
      <t xml:space="preserve">1ПФ.008 </t>
    </r>
    <r>
      <rPr>
        <sz val="14"/>
        <rFont val="Arial Cyr"/>
        <charset val="204"/>
      </rPr>
      <t>(1000х300х700h)</t>
    </r>
  </si>
  <si>
    <r>
      <rPr>
        <b/>
        <sz val="14"/>
        <color rgb="FF0000FF"/>
        <rFont val="Arial Cyr"/>
        <charset val="204"/>
      </rPr>
      <t xml:space="preserve">1ПФ.009 </t>
    </r>
    <r>
      <rPr>
        <sz val="14"/>
        <rFont val="Arial Cyr"/>
        <charset val="204"/>
      </rPr>
      <t>(1200х300х700h)</t>
    </r>
  </si>
  <si>
    <r>
      <rPr>
        <b/>
        <sz val="14"/>
        <color rgb="FF0000FF"/>
        <rFont val="Arial Cyr"/>
        <charset val="204"/>
      </rPr>
      <t xml:space="preserve">1ПФ.004 </t>
    </r>
    <r>
      <rPr>
        <sz val="14"/>
        <rFont val="Arial Cyr"/>
        <charset val="204"/>
      </rPr>
      <t>(1400х300х700h)</t>
    </r>
  </si>
  <si>
    <t xml:space="preserve">        Фартук прямой с подсветкой</t>
  </si>
  <si>
    <r>
      <rPr>
        <b/>
        <sz val="14"/>
        <color rgb="FF0000FF"/>
        <rFont val="Arial Cyr"/>
        <charset val="204"/>
      </rPr>
      <t xml:space="preserve">         1ПФ.007.1 </t>
    </r>
    <r>
      <rPr>
        <sz val="14"/>
        <rFont val="Arial Cyr"/>
        <charset val="204"/>
      </rPr>
      <t>(800х300х700h)</t>
    </r>
  </si>
  <si>
    <r>
      <rPr>
        <b/>
        <sz val="14"/>
        <color rgb="FF0000FF"/>
        <rFont val="Arial Cyr"/>
        <charset val="204"/>
      </rPr>
      <t xml:space="preserve"> 1ПФ.008.1 </t>
    </r>
    <r>
      <rPr>
        <sz val="14"/>
        <rFont val="Arial Cyr"/>
        <charset val="204"/>
      </rPr>
      <t>(1000х300х700h)</t>
    </r>
  </si>
  <si>
    <r>
      <rPr>
        <b/>
        <sz val="14"/>
        <color rgb="FF0000FF"/>
        <rFont val="Arial Cyr"/>
        <charset val="204"/>
      </rPr>
      <t xml:space="preserve"> 1ПФ.009.1 </t>
    </r>
    <r>
      <rPr>
        <sz val="14"/>
        <rFont val="Arial Cyr"/>
        <charset val="204"/>
      </rPr>
      <t>(1200х300х700h)</t>
    </r>
  </si>
  <si>
    <r>
      <rPr>
        <b/>
        <sz val="14"/>
        <color rgb="FF0000FF"/>
        <rFont val="Arial Cyr"/>
        <charset val="204"/>
      </rPr>
      <t xml:space="preserve"> 1ПФ.004.1 </t>
    </r>
    <r>
      <rPr>
        <sz val="14"/>
        <rFont val="Arial Cyr"/>
        <charset val="204"/>
      </rPr>
      <t>(1400х300х700h)</t>
    </r>
  </si>
  <si>
    <r>
      <rPr>
        <b/>
        <sz val="14"/>
        <color rgb="FF0000FF"/>
        <rFont val="Arial Cyr"/>
        <charset val="204"/>
      </rPr>
      <t xml:space="preserve">ОП.001 </t>
    </r>
    <r>
      <rPr>
        <sz val="14"/>
        <rFont val="Arial Cyr"/>
        <charset val="204"/>
      </rPr>
      <t>(490х610h)</t>
    </r>
  </si>
  <si>
    <r>
      <rPr>
        <b/>
        <sz val="14"/>
        <color rgb="FF0000FF"/>
        <rFont val="Arial Cyr"/>
        <charset val="204"/>
      </rPr>
      <t xml:space="preserve">ОП.003 </t>
    </r>
    <r>
      <rPr>
        <sz val="14"/>
        <rFont val="Arial Cyr"/>
        <charset val="204"/>
      </rPr>
      <t>(40х40х725/740h)</t>
    </r>
  </si>
  <si>
    <t>Подсветка ресепшн</t>
  </si>
  <si>
    <t>Для подключения одного фартука с подсветкой</t>
  </si>
  <si>
    <t>Для подключения двух фартуков с подсветкой</t>
  </si>
  <si>
    <t>Для подключения трех фартуков с подсветкой</t>
  </si>
  <si>
    <t xml:space="preserve">
</t>
  </si>
  <si>
    <r>
      <rPr>
        <b/>
        <sz val="14"/>
        <rFont val="Arial Cyr"/>
        <charset val="204"/>
      </rPr>
      <t>1.</t>
    </r>
    <r>
      <rPr>
        <sz val="14"/>
        <rFont val="Arial Cyr"/>
        <charset val="204"/>
      </rPr>
      <t xml:space="preserve"> Драйвер светильника 12V/15W </t>
    </r>
    <r>
      <rPr>
        <b/>
        <sz val="14"/>
        <rFont val="Arial Cyr"/>
        <charset val="204"/>
      </rPr>
      <t>х1шт</t>
    </r>
  </si>
  <si>
    <r>
      <rPr>
        <b/>
        <sz val="14"/>
        <rFont val="Arial Cyr"/>
        <charset val="204"/>
      </rPr>
      <t>1.</t>
    </r>
    <r>
      <rPr>
        <sz val="14"/>
        <rFont val="Arial Cyr"/>
        <charset val="204"/>
      </rPr>
      <t xml:space="preserve"> Драйвер светильника 12V/30W </t>
    </r>
    <r>
      <rPr>
        <b/>
        <sz val="14"/>
        <rFont val="Arial Cyr"/>
        <charset val="204"/>
      </rPr>
      <t>х1шт</t>
    </r>
  </si>
  <si>
    <r>
      <rPr>
        <b/>
        <sz val="14"/>
        <rFont val="Arial Cyr"/>
        <charset val="204"/>
      </rPr>
      <t>2.</t>
    </r>
    <r>
      <rPr>
        <sz val="13"/>
        <rFont val="Arial Cyr"/>
        <charset val="204"/>
      </rPr>
      <t xml:space="preserve"> Кабель питания, 2000мм </t>
    </r>
    <r>
      <rPr>
        <b/>
        <sz val="13"/>
        <rFont val="Arial Cyr"/>
        <charset val="204"/>
      </rPr>
      <t>х1шт</t>
    </r>
  </si>
  <si>
    <r>
      <rPr>
        <b/>
        <sz val="14"/>
        <rFont val="Arial Cyr"/>
        <charset val="204"/>
      </rPr>
      <t>3.</t>
    </r>
    <r>
      <rPr>
        <sz val="14"/>
        <rFont val="Arial Cyr"/>
        <charset val="204"/>
      </rPr>
      <t xml:space="preserve"> Соединитель для светодиодных лент 2000мм,  </t>
    </r>
    <r>
      <rPr>
        <b/>
        <sz val="14"/>
        <rFont val="Arial Cyr"/>
        <charset val="204"/>
      </rPr>
      <t>х1 шт</t>
    </r>
  </si>
  <si>
    <r>
      <rPr>
        <b/>
        <sz val="14"/>
        <rFont val="Arial Cyr"/>
        <charset val="204"/>
      </rPr>
      <t>3.</t>
    </r>
    <r>
      <rPr>
        <sz val="14"/>
        <rFont val="Arial Cyr"/>
        <charset val="204"/>
      </rPr>
      <t xml:space="preserve"> Соединитель для светодиодных лент 2000мм,  </t>
    </r>
    <r>
      <rPr>
        <b/>
        <sz val="14"/>
        <rFont val="Arial Cyr"/>
        <charset val="204"/>
      </rPr>
      <t>х2 шт</t>
    </r>
  </si>
  <si>
    <r>
      <rPr>
        <b/>
        <sz val="14"/>
        <rFont val="Arial Cyr"/>
        <charset val="204"/>
      </rPr>
      <t>3.</t>
    </r>
    <r>
      <rPr>
        <sz val="14"/>
        <rFont val="Arial Cyr"/>
        <charset val="204"/>
      </rPr>
      <t xml:space="preserve"> Соединитель для светодиодных лент 2000мм,  </t>
    </r>
    <r>
      <rPr>
        <b/>
        <sz val="14"/>
        <rFont val="Arial Cyr"/>
        <charset val="204"/>
      </rPr>
      <t>х3 шт</t>
    </r>
  </si>
  <si>
    <r>
      <rPr>
        <b/>
        <sz val="14"/>
        <rFont val="Arial Cyr"/>
        <charset val="204"/>
      </rPr>
      <t xml:space="preserve">4. </t>
    </r>
    <r>
      <rPr>
        <sz val="14"/>
        <rFont val="Arial Cyr"/>
        <charset val="204"/>
      </rPr>
      <t xml:space="preserve">Кнопочный выключатель, черный </t>
    </r>
    <r>
      <rPr>
        <b/>
        <sz val="14"/>
        <rFont val="Arial Cyr"/>
        <charset val="204"/>
      </rPr>
      <t>х1шт</t>
    </r>
  </si>
  <si>
    <r>
      <rPr>
        <b/>
        <sz val="14"/>
        <rFont val="Arial Cyr"/>
        <charset val="204"/>
      </rPr>
      <t>5.</t>
    </r>
    <r>
      <rPr>
        <sz val="14"/>
        <rFont val="Arial Cyr"/>
        <charset val="204"/>
      </rPr>
      <t xml:space="preserve">Корпус адаптер для монтажа на поверхности,черный </t>
    </r>
    <r>
      <rPr>
        <b/>
        <sz val="14"/>
        <rFont val="Arial Cyr"/>
        <charset val="204"/>
      </rPr>
      <t>х1шт</t>
    </r>
  </si>
  <si>
    <t>Цена комплекта:</t>
  </si>
  <si>
    <t xml:space="preserve">*Производитель оставляет за собой право изменять конструкцию и фурнитуру без изменения внешнего вида и назначения изделия.    </t>
  </si>
  <si>
    <t>**В прямых и угловых модулях ресепшн внутреннее расстояние между столешницей и верхней полкой 363мм</t>
  </si>
  <si>
    <t>***В столах и модулях прямых заклушки включены в стоимость.</t>
  </si>
  <si>
    <t>****Количество опор в ресепшн определяется по числу соединений столов, прямых модулей, угловых модулей.</t>
  </si>
  <si>
    <t xml:space="preserve"> ЛДСП толщиной – 25/16мм.  Кромка: PVC-2 мм; 0,4 мм.</t>
  </si>
  <si>
    <t xml:space="preserve">стр. 3 </t>
  </si>
  <si>
    <t>Тумбы</t>
  </si>
  <si>
    <t>Шкаф-купе</t>
  </si>
  <si>
    <t>6Т.007</t>
  </si>
  <si>
    <t>6Т.005</t>
  </si>
  <si>
    <t>1ТЗ.006</t>
  </si>
  <si>
    <t>6ШК.010</t>
  </si>
  <si>
    <t>(700х400х750h)</t>
  </si>
  <si>
    <t>(800х600х630h)</t>
  </si>
  <si>
    <t>(1190х454х598h)</t>
  </si>
  <si>
    <t>Шкафы-купе</t>
  </si>
  <si>
    <t>6ШК.011</t>
  </si>
  <si>
    <t>6ШК.012</t>
  </si>
  <si>
    <t>6ШК.013</t>
  </si>
  <si>
    <t>6ШК.014</t>
  </si>
  <si>
    <t>(1235х400х750h)</t>
  </si>
  <si>
    <t>(1435х400х750h)</t>
  </si>
  <si>
    <t>(1237х400х1205h)</t>
  </si>
  <si>
    <t>(1437х400х1205h)</t>
  </si>
  <si>
    <t>Шкафы</t>
  </si>
  <si>
    <t>6ШК.015</t>
  </si>
  <si>
    <t>6ШК.016</t>
  </si>
  <si>
    <t>6Ш.013.1</t>
  </si>
  <si>
    <t>6Ш.005.1</t>
  </si>
  <si>
    <t>(1200х400х2116h)</t>
  </si>
  <si>
    <t>(800х450х2116h)</t>
  </si>
  <si>
    <t>Шкафы, пеналы с фасадами</t>
  </si>
  <si>
    <t>6Ш.005.2</t>
  </si>
  <si>
    <t>6Ш.005.3</t>
  </si>
  <si>
    <t>6Ш.005.4</t>
  </si>
  <si>
    <t>6П.005.1</t>
  </si>
  <si>
    <t>(400х450х2116h)</t>
  </si>
  <si>
    <t>6П.005.2</t>
  </si>
  <si>
    <t>6П.005.3</t>
  </si>
  <si>
    <t>6П.005.4 П/Л</t>
  </si>
  <si>
    <t>6П.005.5</t>
  </si>
  <si>
    <t>6Ш.017.1</t>
  </si>
  <si>
    <t>(800х450х1348h)</t>
  </si>
  <si>
    <t>6Ш.017.3</t>
  </si>
  <si>
    <t>6Ш.017.4</t>
  </si>
  <si>
    <t>6П.015.1</t>
  </si>
  <si>
    <t>(400х450х1348h)</t>
  </si>
  <si>
    <t>6П.015.3</t>
  </si>
  <si>
    <t>6П.015.4 П/Л</t>
  </si>
  <si>
    <r>
      <rPr>
        <b/>
        <i/>
        <sz val="14"/>
        <rFont val="Arial Cyr"/>
        <charset val="204"/>
      </rPr>
      <t xml:space="preserve">Производитель оставляет за собой право изменять конструкцию и фурнитуру без изменения внешнего вида и назначения изделия.  </t>
    </r>
    <r>
      <rPr>
        <b/>
        <i/>
        <sz val="13"/>
        <rFont val="Arial Cyr"/>
        <charset val="204"/>
      </rPr>
      <t xml:space="preserve">  </t>
    </r>
  </si>
  <si>
    <t>стр. 4</t>
  </si>
  <si>
    <t>Офисная мебель серии "LOUNGE"</t>
  </si>
  <si>
    <t>Группа  элементов / параметр</t>
  </si>
  <si>
    <t>Выражение  параметра</t>
  </si>
  <si>
    <t xml:space="preserve">Возможные  цвета </t>
  </si>
  <si>
    <t>Толщина  ЛДСП  столешниц и панелей вертикальных,  мм</t>
  </si>
  <si>
    <t xml:space="preserve">Шамони темный, Шамони светлый, Венге, Белый, Basalt
</t>
  </si>
  <si>
    <t>Кромка  на  столешницах,  мм</t>
  </si>
  <si>
    <t xml:space="preserve"> 2 PVC и 0,4 PVC </t>
  </si>
  <si>
    <t xml:space="preserve">Наличие  заглушек  под  электропроводку </t>
  </si>
  <si>
    <t>имеются</t>
  </si>
  <si>
    <t>Толщина ЛДСП на полках, мм</t>
  </si>
  <si>
    <t>Кромка  на полках,  мм</t>
  </si>
  <si>
    <t xml:space="preserve"> 1 PVC и 0,4 PVC </t>
  </si>
  <si>
    <t>Регулируемые опоры</t>
  </si>
  <si>
    <t>Толщина ЛДСП столешницы и панелей вертикальных,  мм</t>
  </si>
  <si>
    <t>Кромка  на  столешнице и панелях вертикальных,  мм</t>
  </si>
  <si>
    <t>Фартук прямой</t>
  </si>
  <si>
    <t>Толщина  ЛДСП панелей лицевых,  мм</t>
  </si>
  <si>
    <t>Кромка  на  панелях лицевых,  мм</t>
  </si>
  <si>
    <t xml:space="preserve">0,4 PVC  </t>
  </si>
  <si>
    <t>Стойки боковые</t>
  </si>
  <si>
    <t>Толщина  ЛДСП, мм</t>
  </si>
  <si>
    <t>Кромка на панелях,  мм</t>
  </si>
  <si>
    <t>имеются, в настольную стойку не устанавливаются</t>
  </si>
  <si>
    <t>Столы приставные низкие</t>
  </si>
  <si>
    <t>Толщина  ЛДСП,  мм</t>
  </si>
  <si>
    <t>Кромка  на  панелях,  мм</t>
  </si>
  <si>
    <t>2 PVC и 0,4 PVC</t>
  </si>
  <si>
    <t>Регулируемые  опоры</t>
  </si>
  <si>
    <t>Толщина ЛДСП на стенке задней и на стяжке,  мм</t>
  </si>
  <si>
    <t>Кромка  на  стенке задней и стяжке,  мм</t>
  </si>
  <si>
    <t>Толщина  ЛДСП на ящиках и фасадах ящиков,  мм</t>
  </si>
  <si>
    <t>Кромка  на  ящиках и фасадах ящиков,  мм</t>
  </si>
  <si>
    <t>0,4 PVC</t>
  </si>
  <si>
    <t>Толщина  ЛДСП  каркаса без задней стенки и стяжки,  мм</t>
  </si>
  <si>
    <t>Кромка  на  каркасе,  мм</t>
  </si>
  <si>
    <t>Замок</t>
  </si>
  <si>
    <t>на верхнем ящике</t>
  </si>
  <si>
    <t>Толщина  ЛДСП на выдвижном блоке и фасаде выдвижного блока,  мм</t>
  </si>
  <si>
    <t>имеется</t>
  </si>
  <si>
    <t>Колесо прямоходное</t>
  </si>
  <si>
    <t>Толщина  ЛДСП  каркаса,  мм</t>
  </si>
  <si>
    <t xml:space="preserve">Замок устанавливается в зависимости от артикула </t>
  </si>
  <si>
    <t>Кромка,  мм</t>
  </si>
  <si>
    <t>2 PVC</t>
  </si>
  <si>
    <t>Толщина  ЛДСП  каркасов,  мм</t>
  </si>
  <si>
    <t>Кромка  на  каркасах,  мм</t>
  </si>
  <si>
    <t>Толщина  ЛДСП  полок,  мм</t>
  </si>
  <si>
    <t>Кромка  на  полках,  мм</t>
  </si>
  <si>
    <t>0,4  PVC</t>
  </si>
  <si>
    <t>Регулируемая  опора</t>
  </si>
  <si>
    <t>ЛЛДСП Шамони темный, Шамони светлый, Венге - ХДФ Серый
ЛЛДСП Белый - ХДФ Белый, ЛЛДСП Basalt - ХДФ Серый</t>
  </si>
  <si>
    <t>Топы  шкафов</t>
  </si>
  <si>
    <t>Толщина  используемого ЛДСП, мм</t>
  </si>
  <si>
    <t>Используемая кромка, мм</t>
  </si>
  <si>
    <t>Фасады, полки</t>
  </si>
  <si>
    <t>Толщина  используемого  ЛДСП,  мм</t>
  </si>
  <si>
    <t>Используемая  кромка,  мм</t>
  </si>
  <si>
    <t xml:space="preserve">Белый
</t>
  </si>
  <si>
    <t>Опора угловая (металлический профиль)</t>
  </si>
  <si>
    <t>сечение 40х20</t>
  </si>
  <si>
    <t>Опора прямая (металлический профиль) на установочной площадке с регулировкой по высоте 10мм</t>
  </si>
  <si>
    <t>сечение 40х40</t>
  </si>
  <si>
    <t>Оперативная мебель</t>
  </si>
  <si>
    <t>%</t>
  </si>
  <si>
    <t>Скидка</t>
  </si>
  <si>
    <t xml:space="preserve">т/ф +7(495) 797-67-97 </t>
  </si>
  <si>
    <t>Наценка</t>
  </si>
  <si>
    <r>
      <rPr>
        <b/>
        <sz val="9"/>
        <rFont val="Arial Cyr"/>
        <charset val="204"/>
      </rPr>
      <t xml:space="preserve">Офисная мебель серии </t>
    </r>
    <r>
      <rPr>
        <b/>
        <i/>
        <sz val="9"/>
        <rFont val="Arial Cyr"/>
        <charset val="204"/>
      </rPr>
      <t>«LOUNG»</t>
    </r>
    <r>
      <rPr>
        <b/>
        <sz val="9"/>
        <rFont val="Arial Cyr"/>
        <charset val="204"/>
      </rPr>
      <t xml:space="preserve">  </t>
    </r>
    <r>
      <rPr>
        <b/>
        <i/>
        <sz val="9"/>
        <rFont val="Arial Cyr"/>
        <charset val="204"/>
      </rPr>
      <t xml:space="preserve">  </t>
    </r>
  </si>
  <si>
    <t xml:space="preserve"> ЛДСП толщиной – 25/16 мм.  Кромка: PVC-2 мм; 0,4 мм.</t>
  </si>
  <si>
    <t xml:space="preserve"> ЛДСП толщиной – 25мм.  Кромка: PVC-2 мм; 0,4 мм.</t>
  </si>
  <si>
    <t>Фартук ресепшн</t>
  </si>
  <si>
    <t>Фартук ресепшн с подсветкой</t>
  </si>
  <si>
    <t>1МП.007 (1000х727х1129h)</t>
  </si>
  <si>
    <r>
      <rPr>
        <b/>
        <sz val="9"/>
        <color rgb="FF0000FF"/>
        <rFont val="Arial Cyr"/>
        <charset val="204"/>
      </rPr>
      <t xml:space="preserve">1ПФ.007 </t>
    </r>
    <r>
      <rPr>
        <sz val="9"/>
        <rFont val="Arial Cyr"/>
        <charset val="204"/>
      </rPr>
      <t>(800х300х700h)</t>
    </r>
  </si>
  <si>
    <r>
      <rPr>
        <b/>
        <sz val="9"/>
        <color rgb="FF0000FF"/>
        <rFont val="Arial Cyr"/>
        <charset val="204"/>
      </rPr>
      <t xml:space="preserve">1ПФ.007.1 </t>
    </r>
    <r>
      <rPr>
        <sz val="9"/>
        <rFont val="Arial Cyr"/>
        <charset val="204"/>
      </rPr>
      <t>(800х300х700h)</t>
    </r>
  </si>
  <si>
    <t>1МП.008 (1200х727х1129h)</t>
  </si>
  <si>
    <r>
      <rPr>
        <b/>
        <sz val="9"/>
        <color rgb="FF0000FF"/>
        <rFont val="Arial Cyr"/>
        <charset val="204"/>
      </rPr>
      <t xml:space="preserve">1ПФ.008 </t>
    </r>
    <r>
      <rPr>
        <sz val="9"/>
        <rFont val="Arial Cyr"/>
        <charset val="204"/>
      </rPr>
      <t>(1000х300х700h)</t>
    </r>
  </si>
  <si>
    <t>1ПФ.008.1 (1000х300х700h)</t>
  </si>
  <si>
    <t>1МП.009 (1400х727х1129h)</t>
  </si>
  <si>
    <r>
      <rPr>
        <b/>
        <sz val="9"/>
        <color rgb="FF0000FF"/>
        <rFont val="Arial Cyr"/>
        <charset val="204"/>
      </rPr>
      <t xml:space="preserve">1ПФ.009 </t>
    </r>
    <r>
      <rPr>
        <sz val="9"/>
        <rFont val="Arial Cyr"/>
        <charset val="204"/>
      </rPr>
      <t>(1200х300х700h)</t>
    </r>
  </si>
  <si>
    <t>1ПФ.009.1 (1200х300х700h)</t>
  </si>
  <si>
    <t>1МП.004 (1600х727х1129h)</t>
  </si>
  <si>
    <r>
      <rPr>
        <b/>
        <sz val="9"/>
        <color rgb="FF0000FF"/>
        <rFont val="Arial Cyr"/>
        <charset val="204"/>
      </rPr>
      <t xml:space="preserve">1МУ.001 </t>
    </r>
    <r>
      <rPr>
        <sz val="9"/>
        <rFont val="Arial Cyr"/>
        <charset val="204"/>
      </rPr>
      <t>(727х727х1129h)</t>
    </r>
  </si>
  <si>
    <r>
      <rPr>
        <b/>
        <sz val="9"/>
        <color rgb="FF0000FF"/>
        <rFont val="Arial Cyr"/>
        <charset val="204"/>
      </rPr>
      <t xml:space="preserve">1ПФ.004 </t>
    </r>
    <r>
      <rPr>
        <sz val="9"/>
        <rFont val="Arial Cyr"/>
        <charset val="204"/>
      </rPr>
      <t>(1400х300х700h)</t>
    </r>
  </si>
  <si>
    <t>1ПФ.004.1 (1400х300х700h)</t>
  </si>
  <si>
    <r>
      <rPr>
        <b/>
        <sz val="9"/>
        <color rgb="FF0000FF"/>
        <rFont val="Arial Cyr"/>
        <charset val="204"/>
      </rPr>
      <t xml:space="preserve">1СН.007 </t>
    </r>
    <r>
      <rPr>
        <sz val="9"/>
        <rFont val="Arial Cyr"/>
        <charset val="204"/>
      </rPr>
      <t>(1000х900х750h)</t>
    </r>
  </si>
  <si>
    <r>
      <rPr>
        <b/>
        <sz val="9"/>
        <color rgb="FF0000FF"/>
        <rFont val="Arial Cyr"/>
        <charset val="204"/>
      </rPr>
      <t xml:space="preserve">1СН.008 </t>
    </r>
    <r>
      <rPr>
        <sz val="9"/>
        <rFont val="Arial Cyr"/>
        <charset val="204"/>
      </rPr>
      <t>(1200х900х750h)</t>
    </r>
  </si>
  <si>
    <r>
      <rPr>
        <b/>
        <sz val="9"/>
        <color rgb="FF0000FF"/>
        <rFont val="Arial Cyr"/>
        <charset val="204"/>
      </rPr>
      <t xml:space="preserve">1СН.009 </t>
    </r>
    <r>
      <rPr>
        <sz val="9"/>
        <rFont val="Arial Cyr"/>
        <charset val="204"/>
      </rPr>
      <t>(1400х900х750h)</t>
    </r>
  </si>
  <si>
    <r>
      <rPr>
        <b/>
        <sz val="9"/>
        <color rgb="FF0000FF"/>
        <rFont val="Arial Cyr"/>
        <charset val="204"/>
      </rPr>
      <t xml:space="preserve">1СН.004 </t>
    </r>
    <r>
      <rPr>
        <sz val="9"/>
        <rFont val="Arial Cyr"/>
        <charset val="204"/>
      </rPr>
      <t>(1600х900х750h)</t>
    </r>
  </si>
  <si>
    <r>
      <rPr>
        <b/>
        <sz val="9"/>
        <color rgb="FF0000FF"/>
        <rFont val="Arial Cyr"/>
        <charset val="204"/>
      </rPr>
      <t xml:space="preserve">1СБ.001 </t>
    </r>
    <r>
      <rPr>
        <sz val="9"/>
        <rFont val="Arial Cyr"/>
        <charset val="204"/>
      </rPr>
      <t>(729х16х1131h)</t>
    </r>
  </si>
  <si>
    <r>
      <rPr>
        <b/>
        <sz val="9"/>
        <color rgb="FF0000FF"/>
        <rFont val="Arial Cyr"/>
        <charset val="204"/>
      </rPr>
      <t xml:space="preserve">1СС.001 </t>
    </r>
    <r>
      <rPr>
        <sz val="9"/>
        <rFont val="Arial Cyr"/>
        <charset val="204"/>
      </rPr>
      <t>(729х16х1131h)</t>
    </r>
  </si>
  <si>
    <r>
      <rPr>
        <b/>
        <sz val="9"/>
        <color rgb="FF0000FF"/>
        <rFont val="Arial Cyr"/>
        <charset val="204"/>
      </rPr>
      <t xml:space="preserve">1СБ.002 </t>
    </r>
    <r>
      <rPr>
        <sz val="9"/>
        <rFont val="Arial Cyr"/>
        <charset val="204"/>
      </rPr>
      <t>(729х16х752h)</t>
    </r>
  </si>
  <si>
    <r>
      <rPr>
        <b/>
        <sz val="9"/>
        <color rgb="FF0000FF"/>
        <rFont val="Arial Cyr"/>
        <charset val="204"/>
      </rPr>
      <t xml:space="preserve">1СБ.003 </t>
    </r>
    <r>
      <rPr>
        <sz val="9"/>
        <rFont val="Arial Cyr"/>
        <charset val="204"/>
      </rPr>
      <t>(350х16х381h)</t>
    </r>
  </si>
  <si>
    <r>
      <rPr>
        <b/>
        <sz val="9"/>
        <color rgb="FF0000FF"/>
        <rFont val="Arial Cyr"/>
        <charset val="204"/>
      </rPr>
      <t xml:space="preserve">1ТП.001 </t>
    </r>
    <r>
      <rPr>
        <sz val="9"/>
        <rFont val="Arial Cyr"/>
        <charset val="204"/>
      </rPr>
      <t>(1000х550х25h)</t>
    </r>
  </si>
  <si>
    <r>
      <rPr>
        <b/>
        <sz val="9"/>
        <color rgb="FF0000FF"/>
        <rFont val="Arial Cyr"/>
        <charset val="204"/>
      </rPr>
      <t xml:space="preserve">ОП.003 </t>
    </r>
    <r>
      <rPr>
        <sz val="9"/>
        <rFont val="Arial Cyr"/>
        <charset val="204"/>
      </rPr>
      <t>(40х40х725/740h)</t>
    </r>
  </si>
  <si>
    <r>
      <rPr>
        <b/>
        <sz val="9"/>
        <color rgb="FF0000FF"/>
        <rFont val="Arial Cyr"/>
        <charset val="204"/>
      </rPr>
      <t xml:space="preserve">ОП.001 </t>
    </r>
    <r>
      <rPr>
        <sz val="9"/>
        <rFont val="Arial Cyr"/>
        <charset val="204"/>
      </rPr>
      <t>(490х610h)</t>
    </r>
  </si>
  <si>
    <t>1200х400х2116h)</t>
  </si>
  <si>
    <r>
      <rPr>
        <b/>
        <sz val="9"/>
        <color rgb="FF0000FF"/>
        <rFont val="Arial Cyr"/>
        <charset val="204"/>
      </rPr>
      <t xml:space="preserve">1ТЗ.001 </t>
    </r>
    <r>
      <rPr>
        <sz val="9"/>
        <rFont val="Arial Cyr"/>
        <charset val="204"/>
      </rPr>
      <t>(388х536х725h)</t>
    </r>
  </si>
  <si>
    <r>
      <rPr>
        <b/>
        <sz val="9"/>
        <color rgb="FF0000FF"/>
        <rFont val="Arial Cyr"/>
        <charset val="204"/>
      </rPr>
      <t xml:space="preserve">1ТЗ.004 </t>
    </r>
    <r>
      <rPr>
        <sz val="9"/>
        <rFont val="Arial Cyr"/>
        <charset val="204"/>
      </rPr>
      <t>(394х454х598h)</t>
    </r>
  </si>
  <si>
    <r>
      <rPr>
        <b/>
        <sz val="9"/>
        <color rgb="FF0000FF"/>
        <rFont val="Arial Cyr"/>
        <charset val="204"/>
      </rPr>
      <t xml:space="preserve">1ТЗ.002 </t>
    </r>
    <r>
      <rPr>
        <sz val="9"/>
        <rFont val="Arial Cyr"/>
        <charset val="204"/>
      </rPr>
      <t>(416х729х1129h)</t>
    </r>
  </si>
  <si>
    <r>
      <rPr>
        <b/>
        <sz val="9"/>
        <color rgb="FF0000FF"/>
        <rFont val="Arial Cyr"/>
        <charset val="204"/>
      </rPr>
      <t xml:space="preserve">1ТЗ.003 </t>
    </r>
    <r>
      <rPr>
        <sz val="9"/>
        <rFont val="Arial Cyr"/>
        <charset val="204"/>
      </rPr>
      <t>(416х729х1129h)</t>
    </r>
  </si>
  <si>
    <r>
      <rPr>
        <b/>
        <sz val="9"/>
        <color rgb="FF0000FF"/>
        <rFont val="Arial Cyr"/>
        <charset val="204"/>
      </rPr>
      <t xml:space="preserve">1ТЦ.001 </t>
    </r>
    <r>
      <rPr>
        <sz val="9"/>
        <rFont val="Arial Cyr"/>
        <charset val="204"/>
      </rPr>
      <t>(388х536х725h)</t>
    </r>
  </si>
  <si>
    <r>
      <rPr>
        <b/>
        <sz val="9"/>
        <color rgb="FF0000FF"/>
        <rFont val="Arial Cyr"/>
        <charset val="204"/>
      </rPr>
      <t xml:space="preserve">1ТЦ.004 </t>
    </r>
    <r>
      <rPr>
        <sz val="9"/>
        <rFont val="Arial Cyr"/>
        <charset val="204"/>
      </rPr>
      <t>(394х454х598h)</t>
    </r>
  </si>
  <si>
    <r>
      <rPr>
        <b/>
        <sz val="9"/>
        <color rgb="FF0000FF"/>
        <rFont val="Arial Cyr"/>
        <charset val="204"/>
      </rPr>
      <t>1КП.001</t>
    </r>
    <r>
      <rPr>
        <b/>
        <sz val="9"/>
        <rFont val="Arial Cyr"/>
        <charset val="204"/>
      </rPr>
      <t xml:space="preserve"> </t>
    </r>
  </si>
  <si>
    <t>1КП.002</t>
  </si>
  <si>
    <t>1КП.003</t>
  </si>
  <si>
    <t>для подключения 
одного фартука с подсветкой</t>
  </si>
  <si>
    <t>для подключения 
двух фартуков с подсветкой</t>
  </si>
  <si>
    <t>для подключения 
трех фартуков с подсветкой</t>
  </si>
  <si>
    <r>
      <rPr>
        <b/>
        <sz val="9"/>
        <rFont val="Arial Cyr"/>
        <charset val="204"/>
      </rPr>
      <t>1.</t>
    </r>
    <r>
      <rPr>
        <sz val="9"/>
        <rFont val="Arial Cyr"/>
        <charset val="204"/>
      </rPr>
      <t xml:space="preserve"> Драйвер светильника 12V/15W </t>
    </r>
    <r>
      <rPr>
        <b/>
        <sz val="9"/>
        <rFont val="Arial Cyr"/>
        <charset val="204"/>
      </rPr>
      <t>х1шт</t>
    </r>
  </si>
  <si>
    <r>
      <rPr>
        <b/>
        <sz val="9"/>
        <rFont val="Arial Cyr"/>
        <charset val="204"/>
      </rPr>
      <t>1.</t>
    </r>
    <r>
      <rPr>
        <sz val="9"/>
        <rFont val="Arial Cyr"/>
        <charset val="204"/>
      </rPr>
      <t xml:space="preserve"> Драйвер светильника 12V/30W </t>
    </r>
    <r>
      <rPr>
        <b/>
        <sz val="9"/>
        <rFont val="Arial Cyr"/>
        <charset val="204"/>
      </rPr>
      <t>х1шт</t>
    </r>
  </si>
  <si>
    <r>
      <rPr>
        <b/>
        <sz val="9"/>
        <rFont val="Arial Cyr"/>
        <charset val="204"/>
      </rPr>
      <t>2.</t>
    </r>
    <r>
      <rPr>
        <sz val="9"/>
        <rFont val="Arial Cyr"/>
        <charset val="204"/>
      </rPr>
      <t xml:space="preserve"> Кабель питания, 2000мм </t>
    </r>
    <r>
      <rPr>
        <b/>
        <sz val="9"/>
        <rFont val="Arial Cyr"/>
        <charset val="204"/>
      </rPr>
      <t>х1шт</t>
    </r>
  </si>
  <si>
    <r>
      <rPr>
        <b/>
        <sz val="9"/>
        <rFont val="Arial Cyr"/>
        <charset val="204"/>
      </rPr>
      <t>3.</t>
    </r>
    <r>
      <rPr>
        <sz val="9"/>
        <rFont val="Arial Cyr"/>
        <charset val="204"/>
      </rPr>
      <t xml:space="preserve"> Соединитель для светодиодных лент 2000мм,        </t>
    </r>
    <r>
      <rPr>
        <b/>
        <sz val="9"/>
        <rFont val="Arial Cyr"/>
        <charset val="204"/>
      </rPr>
      <t xml:space="preserve"> х1 шт</t>
    </r>
  </si>
  <si>
    <r>
      <rPr>
        <b/>
        <sz val="9"/>
        <rFont val="Arial Cyr"/>
        <charset val="204"/>
      </rPr>
      <t>3.</t>
    </r>
    <r>
      <rPr>
        <sz val="9"/>
        <rFont val="Arial Cyr"/>
        <charset val="204"/>
      </rPr>
      <t xml:space="preserve"> Соединитель для светодиодных лент 2000мм,        </t>
    </r>
    <r>
      <rPr>
        <b/>
        <sz val="9"/>
        <rFont val="Arial Cyr"/>
        <charset val="204"/>
      </rPr>
      <t xml:space="preserve"> х2 шт</t>
    </r>
  </si>
  <si>
    <r>
      <rPr>
        <b/>
        <sz val="9"/>
        <rFont val="Arial Cyr"/>
        <charset val="204"/>
      </rPr>
      <t>3.</t>
    </r>
    <r>
      <rPr>
        <sz val="9"/>
        <rFont val="Arial Cyr"/>
        <charset val="204"/>
      </rPr>
      <t xml:space="preserve"> Соединитель для светодиодных лент 2000мм,        </t>
    </r>
    <r>
      <rPr>
        <b/>
        <sz val="9"/>
        <rFont val="Arial Cyr"/>
        <charset val="204"/>
      </rPr>
      <t xml:space="preserve"> х3 шт</t>
    </r>
  </si>
  <si>
    <r>
      <rPr>
        <b/>
        <sz val="9"/>
        <rFont val="Arial Cyr"/>
        <charset val="204"/>
      </rPr>
      <t xml:space="preserve">4. </t>
    </r>
    <r>
      <rPr>
        <sz val="9"/>
        <rFont val="Arial Cyr"/>
        <charset val="204"/>
      </rPr>
      <t xml:space="preserve">Кнопочный выключатель, церный </t>
    </r>
    <r>
      <rPr>
        <b/>
        <sz val="9"/>
        <rFont val="Arial Cyr"/>
        <charset val="204"/>
      </rPr>
      <t>х1шт</t>
    </r>
  </si>
  <si>
    <r>
      <rPr>
        <b/>
        <sz val="9"/>
        <rFont val="Arial Cyr"/>
        <charset val="204"/>
      </rPr>
      <t xml:space="preserve">5. </t>
    </r>
    <r>
      <rPr>
        <sz val="9"/>
        <rFont val="Arial Cyr"/>
        <charset val="204"/>
      </rPr>
      <t xml:space="preserve">Корпус адаптер для монтажа на поверхности,    черный </t>
    </r>
    <r>
      <rPr>
        <b/>
        <sz val="9"/>
        <rFont val="Arial Cyr"/>
        <charset val="204"/>
      </rPr>
      <t>х1шт</t>
    </r>
  </si>
  <si>
    <t>Металлик</t>
  </si>
  <si>
    <t>2 шт.</t>
  </si>
  <si>
    <t>Дно  ящиков ХДФ, мм</t>
  </si>
  <si>
    <t>Толщина ЛДСП каркасов,  мм</t>
  </si>
  <si>
    <t>Задняя стенка на тумбах</t>
  </si>
  <si>
    <t>Кромка  на каркасе выдвижного блока и фасаде выдвижного блока, мм</t>
  </si>
  <si>
    <t>Наличие  заглушек  под  электропроводку, шт.</t>
  </si>
  <si>
    <t>Задняя  стенка ЛДСП, мм</t>
  </si>
  <si>
    <t>Толщина ЛДСП топов и дна,  мм</t>
  </si>
  <si>
    <t>ЛДСП 16мм, в 6Т.007 - ХДФ 3мм (цвет см. шкафы)</t>
  </si>
  <si>
    <t>Стенки  ящиков ЛДСП, мм</t>
  </si>
  <si>
    <t>Дно ящиков ХДФ, мм</t>
  </si>
  <si>
    <t>Алюминий матовый, Белый, Графит, Черный</t>
  </si>
  <si>
    <t>Направляющие шариковые, полного выдвижения</t>
  </si>
  <si>
    <r>
      <t xml:space="preserve">1СН.004 </t>
    </r>
    <r>
      <rPr>
        <sz val="14"/>
        <rFont val="Arial Cyr"/>
        <charset val="204"/>
      </rPr>
      <t xml:space="preserve">(1600х900х750h) </t>
    </r>
    <r>
      <rPr>
        <b/>
        <sz val="14"/>
        <rFont val="Arial Cyr"/>
        <charset val="204"/>
      </rPr>
      <t>- 5 р/д</t>
    </r>
  </si>
  <si>
    <t>Задняя  стенка ХДФ, мм</t>
  </si>
  <si>
    <r>
      <rPr>
        <b/>
        <i/>
        <sz val="14"/>
        <color rgb="FFFF0000"/>
        <rFont val="Arial Cyr"/>
        <charset val="204"/>
      </rPr>
      <t>*</t>
    </r>
    <r>
      <rPr>
        <b/>
        <i/>
        <sz val="14"/>
        <rFont val="Arial Cyr"/>
        <charset val="204"/>
      </rPr>
      <t xml:space="preserve"> Производитель оставляет за собой право изменять конструкцию и фурнитуру без изменения внешнего вида и назначения изделия.    </t>
    </r>
  </si>
  <si>
    <r>
      <rPr>
        <b/>
        <i/>
        <sz val="14"/>
        <color rgb="FFFF0000"/>
        <rFont val="Arial Cyr"/>
        <charset val="204"/>
      </rPr>
      <t xml:space="preserve">** </t>
    </r>
    <r>
      <rPr>
        <b/>
        <i/>
        <sz val="14"/>
        <rFont val="Arial Cyr"/>
        <charset val="204"/>
      </rPr>
      <t>В прямых и угловых модулях ресепшн внутреннее расстояние между столешницей и верхней полкой 363мм</t>
    </r>
  </si>
  <si>
    <r>
      <rPr>
        <b/>
        <i/>
        <sz val="14"/>
        <color rgb="FFFF0000"/>
        <rFont val="Arial Cyr"/>
        <charset val="204"/>
      </rPr>
      <t>***</t>
    </r>
    <r>
      <rPr>
        <b/>
        <i/>
        <sz val="14"/>
        <rFont val="Arial Cyr"/>
        <charset val="204"/>
      </rPr>
      <t xml:space="preserve"> В столах и модулях прямых заклушки включены в стоимость.</t>
    </r>
  </si>
  <si>
    <r>
      <rPr>
        <b/>
        <i/>
        <sz val="14"/>
        <color rgb="FFFF0000"/>
        <rFont val="Arial Cyr"/>
        <charset val="204"/>
      </rPr>
      <t>****</t>
    </r>
    <r>
      <rPr>
        <b/>
        <i/>
        <sz val="14"/>
        <rFont val="Arial Cyr"/>
        <charset val="204"/>
      </rPr>
      <t xml:space="preserve"> Количество опор в ресепшн определяется по числу соединений столов, прямых модулей, угловых модулей.</t>
    </r>
  </si>
  <si>
    <r>
      <rPr>
        <b/>
        <i/>
        <sz val="14"/>
        <color rgb="FFFF0000"/>
        <rFont val="Arial Cyr"/>
        <charset val="204"/>
      </rPr>
      <t>*****</t>
    </r>
    <r>
      <rPr>
        <b/>
        <i/>
        <sz val="14"/>
        <rFont val="Arial Cyr"/>
        <charset val="204"/>
      </rPr>
      <t xml:space="preserve"> Тумбы подкатные оснащены колесными опорами с мягким и бесшумным ходом, с повышенной нагрузкой.</t>
    </r>
  </si>
  <si>
    <t>Диаметр  колёс на подканых тумбах, мм</t>
  </si>
  <si>
    <t xml:space="preserve">Белый глянец, Черный глянец, Graphit
</t>
  </si>
  <si>
    <t>Стекло матовое "Белое"</t>
  </si>
  <si>
    <t>Фасад в алюминиевой раме со стеклом, мм</t>
  </si>
  <si>
    <t>Стекло тонированное "Бронза"</t>
  </si>
  <si>
    <t>Толщина  стекла, мм</t>
  </si>
  <si>
    <t>40х40х50h</t>
  </si>
  <si>
    <t>6П.005.4п</t>
  </si>
  <si>
    <t>6П.005.4л</t>
  </si>
  <si>
    <t>6П.015.4п</t>
  </si>
  <si>
    <t>6П.015.4л</t>
  </si>
  <si>
    <t>т/ф: +7 (495) 407-05-74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</si>
</sst>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&quot;р.&quot;;[Red]\-#,##0&quot;р.&quot;"/>
    <numFmt numFmtId="165" formatCode="#,##0&quot;р.&quot;"/>
    <numFmt numFmtId="166" formatCode="_-* #,##0.00&quot;р.&quot;_-;\-* #,##0.00&quot;р.&quot;_-;_-* \-??&quot;р.&quot;_-;_-@_-"/>
    <numFmt numFmtId="167" formatCode="#,##0&quot;р.&quot;;[Red]#,##0&quot;р.&quot;"/>
  </numFmts>
  <fonts count="94" x14ac:knownFonts="1">
    <font>
      <sz val="10"/>
      <name val="Arial Cyr"/>
      <charset val="204"/>
    </font>
    <font>
      <b/>
      <i/>
      <sz val="16"/>
      <name val="Arial Cyr"/>
      <charset val="204"/>
    </font>
    <font>
      <b/>
      <i/>
      <sz val="16"/>
      <name val="Arial"/>
      <family val="2"/>
      <charset val="204"/>
    </font>
    <font>
      <b/>
      <sz val="12"/>
      <name val="Arial Cyr"/>
      <charset val="204"/>
    </font>
    <font>
      <u/>
      <sz val="10"/>
      <color rgb="FF0000FF"/>
      <name val="Arial Cyr"/>
      <charset val="204"/>
    </font>
    <font>
      <b/>
      <u/>
      <sz val="18"/>
      <color rgb="FF0000FF"/>
      <name val="Arial Cyr"/>
      <charset val="204"/>
    </font>
    <font>
      <b/>
      <sz val="12"/>
      <name val="Times New Roman"/>
      <family val="1"/>
      <charset val="204"/>
    </font>
    <font>
      <b/>
      <sz val="22"/>
      <name val="Arial Cyr"/>
      <charset val="204"/>
    </font>
    <font>
      <b/>
      <sz val="14"/>
      <name val="Arial Cyr"/>
      <charset val="204"/>
    </font>
    <font>
      <sz val="23"/>
      <color rgb="FF000080"/>
      <name val="Times New Roman"/>
      <family val="1"/>
      <charset val="204"/>
    </font>
    <font>
      <sz val="10"/>
      <color rgb="FFFF0000"/>
      <name val="Arial Cyr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b/>
      <u/>
      <sz val="14"/>
      <color rgb="FF0000FF"/>
      <name val="Arial Cyr"/>
      <charset val="204"/>
    </font>
    <font>
      <b/>
      <i/>
      <sz val="14"/>
      <name val="Arial Cyr"/>
      <charset val="204"/>
    </font>
    <font>
      <b/>
      <i/>
      <sz val="18"/>
      <color rgb="FFFF0000"/>
      <name val="Arial Cyr"/>
      <charset val="204"/>
    </font>
    <font>
      <b/>
      <sz val="12"/>
      <color rgb="FFFF0000"/>
      <name val="Times New Roman"/>
      <family val="1"/>
      <charset val="204"/>
    </font>
    <font>
      <sz val="10"/>
      <color rgb="FF000080"/>
      <name val="Times New Roman"/>
      <family val="1"/>
      <charset val="204"/>
    </font>
    <font>
      <b/>
      <sz val="20"/>
      <name val="Arial Cyr"/>
      <charset val="204"/>
    </font>
    <font>
      <b/>
      <i/>
      <sz val="20"/>
      <name val="Arial Cyr"/>
      <charset val="204"/>
    </font>
    <font>
      <b/>
      <sz val="24"/>
      <name val="Arial Cyr"/>
      <charset val="204"/>
    </font>
    <font>
      <b/>
      <sz val="16"/>
      <name val="Arial Cyr"/>
      <charset val="204"/>
    </font>
    <font>
      <b/>
      <sz val="14"/>
      <color rgb="FF000000"/>
      <name val="Arial Cyr"/>
      <charset val="204"/>
    </font>
    <font>
      <b/>
      <i/>
      <sz val="18"/>
      <name val="Arial Cyr"/>
      <charset val="204"/>
    </font>
    <font>
      <b/>
      <i/>
      <sz val="16"/>
      <color rgb="FFFF0000"/>
      <name val="Arial Cyr"/>
      <charset val="204"/>
    </font>
    <font>
      <sz val="10"/>
      <name val="Times New Roman"/>
      <family val="1"/>
      <charset val="204"/>
    </font>
    <font>
      <b/>
      <sz val="16"/>
      <color rgb="FF0000FF"/>
      <name val="Arial Cyr"/>
      <charset val="204"/>
    </font>
    <font>
      <sz val="16"/>
      <name val="Arial Cyr"/>
      <charset val="204"/>
    </font>
    <font>
      <sz val="16"/>
      <color rgb="FFFF0000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color rgb="FF0000FF"/>
      <name val="Arial Cyr"/>
      <charset val="204"/>
    </font>
    <font>
      <b/>
      <sz val="14"/>
      <color rgb="FFFF0000"/>
      <name val="Arial Cyr"/>
      <charset val="204"/>
    </font>
    <font>
      <sz val="14"/>
      <color rgb="FFFF0000"/>
      <name val="Arial Cyr"/>
      <charset val="204"/>
    </font>
    <font>
      <b/>
      <i/>
      <sz val="16"/>
      <color rgb="FF000000"/>
      <name val="Arial Cyr"/>
      <charset val="204"/>
    </font>
    <font>
      <b/>
      <u/>
      <sz val="14"/>
      <name val="Arial Cyr"/>
      <charset val="204"/>
    </font>
    <font>
      <i/>
      <sz val="10"/>
      <name val="Arial Cyr"/>
      <charset val="204"/>
    </font>
    <font>
      <b/>
      <sz val="12"/>
      <color rgb="FF0000FF"/>
      <name val="Times New Roman"/>
      <family val="1"/>
      <charset val="204"/>
    </font>
    <font>
      <b/>
      <u/>
      <sz val="12"/>
      <color rgb="FF0000FF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b/>
      <i/>
      <sz val="12"/>
      <name val="Arial Cyr"/>
      <charset val="204"/>
    </font>
    <font>
      <b/>
      <i/>
      <sz val="15"/>
      <name val="Arial Cyr"/>
      <charset val="204"/>
    </font>
    <font>
      <b/>
      <u/>
      <sz val="14"/>
      <color rgb="FFFF0000"/>
      <name val="Arial Cyr"/>
      <charset val="204"/>
    </font>
    <font>
      <b/>
      <sz val="19"/>
      <name val="Arial Cyr"/>
      <charset val="204"/>
    </font>
    <font>
      <b/>
      <i/>
      <sz val="19"/>
      <name val="Arial Cyr"/>
      <charset val="204"/>
    </font>
    <font>
      <i/>
      <sz val="16"/>
      <name val="Arial Cyr"/>
      <charset val="204"/>
    </font>
    <font>
      <b/>
      <i/>
      <sz val="14"/>
      <color rgb="FFFF0000"/>
      <name val="Arial Cyr"/>
      <charset val="204"/>
    </font>
    <font>
      <sz val="13"/>
      <name val="Arial Cyr"/>
      <charset val="204"/>
    </font>
    <font>
      <b/>
      <sz val="13"/>
      <name val="Arial Cyr"/>
      <charset val="204"/>
    </font>
    <font>
      <sz val="16"/>
      <name val="Times New Roman"/>
      <family val="1"/>
      <charset val="204"/>
    </font>
    <font>
      <b/>
      <i/>
      <sz val="13"/>
      <color rgb="FFFF0000"/>
      <name val="Arial Cyr"/>
      <charset val="204"/>
    </font>
    <font>
      <b/>
      <sz val="13"/>
      <color rgb="FFFF0000"/>
      <name val="Arial Cyr"/>
      <charset val="204"/>
    </font>
    <font>
      <b/>
      <sz val="16"/>
      <color rgb="FFFF0000"/>
      <name val="Arial Cyr"/>
      <charset val="204"/>
    </font>
    <font>
      <b/>
      <i/>
      <sz val="13"/>
      <name val="Arial Cyr"/>
      <charset val="204"/>
    </font>
    <font>
      <b/>
      <u/>
      <sz val="12"/>
      <color rgb="FF0000FF"/>
      <name val="Arial Cyr"/>
      <charset val="204"/>
    </font>
    <font>
      <b/>
      <i/>
      <sz val="12"/>
      <name val="Arial"/>
      <family val="2"/>
      <charset val="1"/>
    </font>
    <font>
      <b/>
      <u/>
      <sz val="16"/>
      <color rgb="FF0000FF"/>
      <name val="Arial Cyr"/>
      <charset val="204"/>
    </font>
    <font>
      <b/>
      <i/>
      <sz val="12"/>
      <color rgb="FFFF0000"/>
      <name val="Arial"/>
      <family val="2"/>
      <charset val="1"/>
    </font>
    <font>
      <b/>
      <sz val="14"/>
      <name val="Arial Cyr"/>
      <family val="2"/>
      <charset val="204"/>
    </font>
    <font>
      <b/>
      <sz val="14"/>
      <name val="Arial"/>
      <family val="2"/>
      <charset val="1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1"/>
    </font>
    <font>
      <sz val="8"/>
      <name val="Arial Cyr"/>
      <charset val="204"/>
    </font>
    <font>
      <b/>
      <i/>
      <sz val="9"/>
      <name val="Arial Cyr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b/>
      <i/>
      <sz val="9"/>
      <color rgb="FFFF0000"/>
      <name val="Arial Cyr"/>
      <charset val="204"/>
    </font>
    <font>
      <b/>
      <sz val="9"/>
      <name val="Arial Cyr"/>
      <charset val="204"/>
    </font>
    <font>
      <b/>
      <u/>
      <sz val="9"/>
      <color rgb="FF0000FF"/>
      <name val="Arial Cyr"/>
      <charset val="204"/>
    </font>
    <font>
      <b/>
      <sz val="18"/>
      <color rgb="FFFF0000"/>
      <name val="Arial Cyr"/>
      <charset val="204"/>
    </font>
    <font>
      <b/>
      <sz val="26"/>
      <color rgb="FFFF0000"/>
      <name val="Times New Roman"/>
      <family val="1"/>
      <charset val="204"/>
    </font>
    <font>
      <b/>
      <sz val="18"/>
      <color rgb="FF008000"/>
      <name val="Arial Cyr"/>
      <charset val="204"/>
    </font>
    <font>
      <b/>
      <sz val="26"/>
      <color rgb="FF008000"/>
      <name val="Times New Roman"/>
      <family val="1"/>
      <charset val="204"/>
    </font>
    <font>
      <b/>
      <sz val="60"/>
      <color rgb="FF000080"/>
      <name val="Times New Roman"/>
      <family val="1"/>
      <charset val="204"/>
    </font>
    <font>
      <b/>
      <i/>
      <sz val="9"/>
      <name val="Arial"/>
      <family val="2"/>
      <charset val="204"/>
    </font>
    <font>
      <sz val="9"/>
      <color rgb="FF000080"/>
      <name val="Times New Roman"/>
      <family val="1"/>
      <charset val="204"/>
    </font>
    <font>
      <sz val="9"/>
      <color rgb="FFFF0000"/>
      <name val="Arial Cyr"/>
      <charset val="204"/>
    </font>
    <font>
      <b/>
      <sz val="9"/>
      <color rgb="FFFF0000"/>
      <name val="Times New Roman"/>
      <family val="1"/>
      <charset val="204"/>
    </font>
    <font>
      <u/>
      <sz val="9"/>
      <color rgb="FF0000FF"/>
      <name val="Arial Cyr"/>
      <charset val="204"/>
    </font>
    <font>
      <b/>
      <sz val="9"/>
      <color rgb="FF000000"/>
      <name val="Arial Cyr"/>
      <charset val="204"/>
    </font>
    <font>
      <b/>
      <sz val="9"/>
      <color rgb="FF0000FF"/>
      <name val="Arial Cyr"/>
      <charset val="204"/>
    </font>
    <font>
      <b/>
      <sz val="10"/>
      <color rgb="FF0000FF"/>
      <name val="Arial Cyr"/>
      <charset val="204"/>
    </font>
    <font>
      <sz val="9"/>
      <name val="Times New Roman"/>
      <family val="1"/>
      <charset val="204"/>
    </font>
    <font>
      <b/>
      <sz val="8"/>
      <color rgb="FF00B05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9"/>
      <color rgb="FFFF0000"/>
      <name val="Arial Cyr"/>
      <charset val="204"/>
    </font>
    <font>
      <sz val="9"/>
      <color rgb="FF00B050"/>
      <name val="Arial Cyr"/>
      <charset val="204"/>
    </font>
    <font>
      <sz val="8"/>
      <color rgb="FF00B05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1"/>
      <name val="Arial Cyr"/>
      <charset val="204"/>
    </font>
    <font>
      <b/>
      <i/>
      <sz val="9"/>
      <color rgb="FF00B050"/>
      <name val="Arial Cyr"/>
      <charset val="204"/>
    </font>
    <font>
      <sz val="10"/>
      <name val="Arial Cyr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56">
    <border>
      <left/>
      <right/>
      <top/>
      <bottom/>
      <diagonal/>
    </border>
    <border>
      <left style="thin">
        <color rgb="FF8C2116"/>
      </left>
      <right/>
      <top style="thin">
        <color rgb="FF8C2116"/>
      </top>
      <bottom/>
      <diagonal/>
    </border>
    <border>
      <left/>
      <right/>
      <top style="thin">
        <color rgb="FF8C2116"/>
      </top>
      <bottom/>
      <diagonal/>
    </border>
    <border>
      <left/>
      <right style="thin">
        <color rgb="FF8C2116"/>
      </right>
      <top style="thin">
        <color rgb="FF8C2116"/>
      </top>
      <bottom/>
      <diagonal/>
    </border>
    <border>
      <left style="thin">
        <color rgb="FF8C2116"/>
      </left>
      <right/>
      <top/>
      <bottom/>
      <diagonal/>
    </border>
    <border>
      <left/>
      <right style="thin">
        <color rgb="FF8C2116"/>
      </right>
      <top/>
      <bottom/>
      <diagonal/>
    </border>
    <border>
      <left/>
      <right/>
      <top/>
      <bottom style="thin">
        <color rgb="FF8C2116"/>
      </bottom>
      <diagonal/>
    </border>
    <border>
      <left/>
      <right style="thin">
        <color rgb="FF8C2116"/>
      </right>
      <top/>
      <bottom style="thin">
        <color rgb="FF8C2116"/>
      </bottom>
      <diagonal/>
    </border>
    <border>
      <left style="thin">
        <color rgb="FF8C2116"/>
      </left>
      <right/>
      <top style="thin">
        <color rgb="FF8C2116"/>
      </top>
      <bottom style="thick">
        <color rgb="FF8C2116"/>
      </bottom>
      <diagonal/>
    </border>
    <border>
      <left/>
      <right/>
      <top style="thin">
        <color rgb="FF8C2116"/>
      </top>
      <bottom style="thick">
        <color rgb="FF8C2116"/>
      </bottom>
      <diagonal/>
    </border>
    <border>
      <left/>
      <right style="thin">
        <color rgb="FF8C2116"/>
      </right>
      <top style="thin">
        <color rgb="FF8C2116"/>
      </top>
      <bottom style="thick">
        <color rgb="FF8C2116"/>
      </bottom>
      <diagonal/>
    </border>
    <border>
      <left/>
      <right/>
      <top style="thick">
        <color rgb="FF8C2116"/>
      </top>
      <bottom/>
      <diagonal/>
    </border>
    <border>
      <left style="thin">
        <color rgb="FF8C2116"/>
      </left>
      <right style="thin">
        <color rgb="FF8C2116"/>
      </right>
      <top style="thick">
        <color rgb="FF8C2116"/>
      </top>
      <bottom style="thin">
        <color rgb="FF8C2116"/>
      </bottom>
      <diagonal/>
    </border>
    <border>
      <left style="thin">
        <color rgb="FF8C2116"/>
      </left>
      <right/>
      <top/>
      <bottom style="thin">
        <color rgb="FF8C2116"/>
      </bottom>
      <diagonal/>
    </border>
    <border>
      <left style="thin">
        <color rgb="FF8C2116"/>
      </left>
      <right style="thin">
        <color rgb="FF8C2116"/>
      </right>
      <top style="thin">
        <color rgb="FF8C2116"/>
      </top>
      <bottom/>
      <diagonal/>
    </border>
    <border>
      <left style="thin">
        <color rgb="FF8C2116"/>
      </left>
      <right/>
      <top/>
      <bottom style="dashed">
        <color rgb="FF8C2116"/>
      </bottom>
      <diagonal/>
    </border>
    <border>
      <left/>
      <right/>
      <top/>
      <bottom style="dashed">
        <color rgb="FF8C2116"/>
      </bottom>
      <diagonal/>
    </border>
    <border>
      <left/>
      <right style="thin">
        <color rgb="FF8C2116"/>
      </right>
      <top/>
      <bottom style="dashed">
        <color rgb="FF8C2116"/>
      </bottom>
      <diagonal/>
    </border>
    <border>
      <left style="thin">
        <color rgb="FF8C2116"/>
      </left>
      <right style="thin">
        <color rgb="FF8C2116"/>
      </right>
      <top/>
      <bottom/>
      <diagonal/>
    </border>
    <border>
      <left style="thin">
        <color rgb="FF8C2116"/>
      </left>
      <right/>
      <top/>
      <bottom style="thick">
        <color rgb="FF8C2116"/>
      </bottom>
      <diagonal/>
    </border>
    <border>
      <left/>
      <right/>
      <top/>
      <bottom style="thick">
        <color rgb="FF8C2116"/>
      </bottom>
      <diagonal/>
    </border>
    <border>
      <left/>
      <right style="thin">
        <color rgb="FF8C2116"/>
      </right>
      <top/>
      <bottom style="thick">
        <color rgb="FF8C2116"/>
      </bottom>
      <diagonal/>
    </border>
    <border>
      <left style="thin">
        <color rgb="FF8C2116"/>
      </left>
      <right/>
      <top style="thick">
        <color rgb="FF8C2116"/>
      </top>
      <bottom/>
      <diagonal/>
    </border>
    <border>
      <left/>
      <right style="thin">
        <color rgb="FF8C2116"/>
      </right>
      <top style="thick">
        <color rgb="FF8C2116"/>
      </top>
      <bottom/>
      <diagonal/>
    </border>
    <border>
      <left/>
      <right/>
      <top style="hair">
        <color rgb="FF8C2116"/>
      </top>
      <bottom style="hair">
        <color rgb="FF8C2116"/>
      </bottom>
      <diagonal/>
    </border>
    <border>
      <left/>
      <right style="thin">
        <color rgb="FF8C2116"/>
      </right>
      <top style="hair">
        <color rgb="FF8C2116"/>
      </top>
      <bottom style="hair">
        <color rgb="FF8C2116"/>
      </bottom>
      <diagonal/>
    </border>
    <border>
      <left style="thin">
        <color rgb="FF8C2116"/>
      </left>
      <right/>
      <top style="hair">
        <color rgb="FF8C2116"/>
      </top>
      <bottom/>
      <diagonal/>
    </border>
    <border>
      <left style="thin">
        <color auto="1"/>
      </left>
      <right style="thin">
        <color auto="1"/>
      </right>
      <top style="thin">
        <color rgb="FF8C2116"/>
      </top>
      <bottom/>
      <diagonal/>
    </border>
    <border>
      <left style="thin">
        <color auto="1"/>
      </left>
      <right style="thin">
        <color rgb="FF8C2116"/>
      </right>
      <top style="thin">
        <color rgb="FF8C2116"/>
      </top>
      <bottom/>
      <diagonal/>
    </border>
    <border>
      <left style="thin">
        <color rgb="FF8C2116"/>
      </left>
      <right/>
      <top style="thick">
        <color rgb="FF8C2116"/>
      </top>
      <bottom style="thin">
        <color rgb="FF8C2116"/>
      </bottom>
      <diagonal/>
    </border>
    <border>
      <left/>
      <right style="thin">
        <color rgb="FF8C2116"/>
      </right>
      <top style="thick">
        <color rgb="FF8C2116"/>
      </top>
      <bottom style="thin">
        <color rgb="FF8C2116"/>
      </bottom>
      <diagonal/>
    </border>
    <border>
      <left style="thin">
        <color rgb="FF8C2116"/>
      </left>
      <right style="thin">
        <color rgb="FF8C2116"/>
      </right>
      <top/>
      <bottom style="thin">
        <color rgb="FF8C2116"/>
      </bottom>
      <diagonal/>
    </border>
    <border>
      <left style="medium">
        <color rgb="FF8C2116"/>
      </left>
      <right/>
      <top style="medium">
        <color rgb="FF8C2116"/>
      </top>
      <bottom/>
      <diagonal/>
    </border>
    <border>
      <left/>
      <right style="medium">
        <color rgb="FF8C2116"/>
      </right>
      <top style="medium">
        <color rgb="FF8C2116"/>
      </top>
      <bottom/>
      <diagonal/>
    </border>
    <border>
      <left style="medium">
        <color rgb="FF8C2116"/>
      </left>
      <right/>
      <top/>
      <bottom/>
      <diagonal/>
    </border>
    <border>
      <left/>
      <right style="medium">
        <color rgb="FF8C2116"/>
      </right>
      <top/>
      <bottom/>
      <diagonal/>
    </border>
    <border>
      <left style="medium">
        <color rgb="FF8C2116"/>
      </left>
      <right style="medium">
        <color rgb="FF8C2116"/>
      </right>
      <top style="thin">
        <color rgb="FF8C2116"/>
      </top>
      <bottom style="thin">
        <color rgb="FF8C2116"/>
      </bottom>
      <diagonal/>
    </border>
    <border>
      <left style="medium">
        <color rgb="FF8C2116"/>
      </left>
      <right style="thin">
        <color rgb="FF8C2116"/>
      </right>
      <top style="thin">
        <color rgb="FF8C2116"/>
      </top>
      <bottom style="thin">
        <color rgb="FF8C2116"/>
      </bottom>
      <diagonal/>
    </border>
    <border>
      <left style="thin">
        <color rgb="FF8C2116"/>
      </left>
      <right style="thin">
        <color rgb="FF8C2116"/>
      </right>
      <top style="thin">
        <color rgb="FF8C2116"/>
      </top>
      <bottom style="thin">
        <color rgb="FF8C2116"/>
      </bottom>
      <diagonal/>
    </border>
    <border>
      <left style="thin">
        <color rgb="FF8C2116"/>
      </left>
      <right style="medium">
        <color rgb="FF8C2116"/>
      </right>
      <top style="thin">
        <color rgb="FF8C2116"/>
      </top>
      <bottom style="thin">
        <color rgb="FF8C2116"/>
      </bottom>
      <diagonal/>
    </border>
    <border>
      <left style="medium">
        <color rgb="FF8C2116"/>
      </left>
      <right style="medium">
        <color rgb="FF8C2116"/>
      </right>
      <top/>
      <bottom/>
      <diagonal/>
    </border>
    <border>
      <left style="medium">
        <color rgb="FF8C2116"/>
      </left>
      <right style="thin">
        <color rgb="FF8C2116"/>
      </right>
      <top style="thin">
        <color rgb="FF8C2116"/>
      </top>
      <bottom/>
      <diagonal/>
    </border>
    <border>
      <left style="medium">
        <color rgb="FF8C2116"/>
      </left>
      <right style="thin">
        <color rgb="FF8C2116"/>
      </right>
      <top style="thin">
        <color rgb="FF8C2116"/>
      </top>
      <bottom style="medium">
        <color rgb="FF8C2116"/>
      </bottom>
      <diagonal/>
    </border>
    <border>
      <left style="thin">
        <color rgb="FF8C2116"/>
      </left>
      <right style="thin">
        <color rgb="FF8C2116"/>
      </right>
      <top style="thin">
        <color rgb="FF8C2116"/>
      </top>
      <bottom style="medium">
        <color rgb="FF8C2116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FFFF"/>
      </left>
      <right/>
      <top/>
      <bottom style="thick">
        <color rgb="FF8C2116"/>
      </bottom>
      <diagonal/>
    </border>
    <border>
      <left style="thin">
        <color rgb="FF8C2116"/>
      </left>
      <right style="medium">
        <color rgb="FF8C2116"/>
      </right>
      <top style="thin">
        <color rgb="FF8C2116"/>
      </top>
      <bottom/>
      <diagonal/>
    </border>
    <border>
      <left style="thin">
        <color rgb="FF8C2116"/>
      </left>
      <right/>
      <top style="thin">
        <color rgb="FF8C2116"/>
      </top>
      <bottom style="thin">
        <color rgb="FF8C2116"/>
      </bottom>
      <diagonal/>
    </border>
    <border>
      <left style="thin">
        <color rgb="FF8C2116"/>
      </left>
      <right style="medium">
        <color rgb="FF8C2116"/>
      </right>
      <top style="thin">
        <color rgb="FF8C2116"/>
      </top>
      <bottom style="medium">
        <color rgb="FF8C2116"/>
      </bottom>
      <diagonal/>
    </border>
  </borders>
  <cellStyleXfs count="4">
    <xf numFmtId="0" fontId="0" fillId="0" borderId="0"/>
    <xf numFmtId="166" fontId="92" fillId="0" borderId="0" applyBorder="0" applyProtection="0"/>
    <xf numFmtId="0" fontId="4" fillId="0" borderId="0" applyBorder="0" applyProtection="0"/>
    <xf numFmtId="0" fontId="93" fillId="0" borderId="0"/>
  </cellStyleXfs>
  <cellXfs count="520">
    <xf numFmtId="0" fontId="0" fillId="0" borderId="0" xfId="0"/>
    <xf numFmtId="0" fontId="0" fillId="2" borderId="0" xfId="0" applyFill="1" applyBorder="1"/>
    <xf numFmtId="0" fontId="0" fillId="2" borderId="2" xfId="0" applyFill="1" applyBorder="1"/>
    <xf numFmtId="0" fontId="3" fillId="2" borderId="2" xfId="0" applyFont="1" applyFill="1" applyBorder="1" applyAlignment="1">
      <alignment horizontal="right" vertical="center" wrapText="1" indent="1" readingOrder="1"/>
    </xf>
    <xf numFmtId="0" fontId="5" fillId="2" borderId="2" xfId="2" applyFont="1" applyFill="1" applyBorder="1" applyAlignment="1" applyProtection="1">
      <alignment horizontal="right" vertical="center" wrapText="1" readingOrder="1"/>
    </xf>
    <xf numFmtId="0" fontId="5" fillId="2" borderId="3" xfId="2" applyFont="1" applyFill="1" applyBorder="1" applyAlignment="1" applyProtection="1">
      <alignment horizontal="right" vertical="center" readingOrder="1"/>
    </xf>
    <xf numFmtId="0" fontId="1" fillId="2" borderId="4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8" fillId="2" borderId="0" xfId="2" applyFont="1" applyFill="1" applyBorder="1" applyAlignment="1" applyProtection="1">
      <alignment horizontal="right" vertical="center" wrapText="1" readingOrder="1"/>
    </xf>
    <xf numFmtId="0" fontId="8" fillId="2" borderId="5" xfId="2" applyFont="1" applyFill="1" applyBorder="1" applyAlignment="1" applyProtection="1">
      <alignment horizontal="right" vertical="center" readingOrder="1"/>
    </xf>
    <xf numFmtId="0" fontId="2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10" fillId="2" borderId="0" xfId="0" applyFont="1" applyFill="1" applyBorder="1"/>
    <xf numFmtId="0" fontId="0" fillId="2" borderId="0" xfId="0" applyFont="1" applyFill="1" applyBorder="1"/>
    <xf numFmtId="0" fontId="11" fillId="2" borderId="0" xfId="0" applyFont="1" applyFill="1" applyBorder="1" applyAlignment="1">
      <alignment horizontal="right" vertical="center" wrapText="1" indent="1" readingOrder="1"/>
    </xf>
    <xf numFmtId="0" fontId="12" fillId="2" borderId="0" xfId="0" applyFont="1" applyFill="1" applyBorder="1"/>
    <xf numFmtId="0" fontId="13" fillId="2" borderId="0" xfId="2" applyFont="1" applyFill="1" applyBorder="1" applyAlignment="1" applyProtection="1">
      <alignment vertical="center" wrapText="1" readingOrder="1"/>
    </xf>
    <xf numFmtId="0" fontId="13" fillId="2" borderId="0" xfId="2" applyFont="1" applyFill="1" applyBorder="1" applyAlignment="1" applyProtection="1">
      <alignment horizontal="right" vertical="center" wrapText="1" readingOrder="1"/>
    </xf>
    <xf numFmtId="0" fontId="13" fillId="2" borderId="5" xfId="2" applyFont="1" applyFill="1" applyBorder="1" applyAlignment="1" applyProtection="1">
      <alignment horizontal="right" readingOrder="1"/>
    </xf>
    <xf numFmtId="0" fontId="14" fillId="2" borderId="4" xfId="0" applyFont="1" applyFill="1" applyBorder="1" applyAlignment="1">
      <alignment horizontal="right"/>
    </xf>
    <xf numFmtId="9" fontId="15" fillId="2" borderId="0" xfId="0" applyNumberFormat="1" applyFont="1" applyFill="1" applyBorder="1" applyAlignment="1">
      <alignment horizontal="left"/>
    </xf>
    <xf numFmtId="0" fontId="16" fillId="2" borderId="0" xfId="2" applyFont="1" applyFill="1" applyBorder="1" applyAlignment="1" applyProtection="1">
      <alignment horizontal="left"/>
    </xf>
    <xf numFmtId="0" fontId="17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right" vertical="center" readingOrder="1"/>
    </xf>
    <xf numFmtId="0" fontId="4" fillId="2" borderId="0" xfId="2" applyFill="1" applyBorder="1" applyAlignment="1" applyProtection="1">
      <alignment horizontal="left" vertical="center" readingOrder="1"/>
    </xf>
    <xf numFmtId="0" fontId="18" fillId="2" borderId="4" xfId="0" applyFont="1" applyFill="1" applyBorder="1" applyAlignment="1">
      <alignment readingOrder="1"/>
    </xf>
    <xf numFmtId="0" fontId="20" fillId="2" borderId="0" xfId="0" applyFont="1" applyFill="1" applyBorder="1" applyAlignment="1">
      <alignment readingOrder="1"/>
    </xf>
    <xf numFmtId="0" fontId="21" fillId="2" borderId="0" xfId="0" applyFont="1" applyFill="1" applyBorder="1" applyAlignment="1">
      <alignment readingOrder="1"/>
    </xf>
    <xf numFmtId="0" fontId="12" fillId="2" borderId="0" xfId="0" applyFont="1" applyFill="1" applyBorder="1" applyAlignment="1">
      <alignment horizontal="right" vertical="center" readingOrder="1"/>
    </xf>
    <xf numFmtId="0" fontId="21" fillId="2" borderId="0" xfId="0" applyFont="1" applyFill="1" applyBorder="1" applyAlignment="1">
      <alignment horizontal="center"/>
    </xf>
    <xf numFmtId="0" fontId="0" fillId="2" borderId="5" xfId="0" applyFill="1" applyBorder="1"/>
    <xf numFmtId="0" fontId="14" fillId="2" borderId="0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7" fillId="2" borderId="6" xfId="0" applyFont="1" applyFill="1" applyBorder="1" applyAlignment="1">
      <alignment vertical="center"/>
    </xf>
    <xf numFmtId="0" fontId="14" fillId="2" borderId="6" xfId="0" applyFont="1" applyFill="1" applyBorder="1" applyAlignment="1">
      <alignment horizontal="left"/>
    </xf>
    <xf numFmtId="0" fontId="13" fillId="2" borderId="6" xfId="2" applyFont="1" applyFill="1" applyBorder="1" applyAlignment="1" applyProtection="1">
      <alignment horizontal="right" vertical="center" wrapText="1" readingOrder="1"/>
    </xf>
    <xf numFmtId="9" fontId="24" fillId="2" borderId="9" xfId="0" applyNumberFormat="1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/>
    </xf>
    <xf numFmtId="0" fontId="14" fillId="2" borderId="9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 vertical="center" wrapText="1" indent="1" readingOrder="1"/>
    </xf>
    <xf numFmtId="0" fontId="13" fillId="2" borderId="0" xfId="2" applyFont="1" applyFill="1" applyBorder="1" applyAlignment="1" applyProtection="1">
      <alignment horizontal="left" vertical="center" wrapText="1" readingOrder="1"/>
    </xf>
    <xf numFmtId="0" fontId="0" fillId="2" borderId="1" xfId="0" applyFont="1" applyFill="1" applyBorder="1"/>
    <xf numFmtId="0" fontId="0" fillId="2" borderId="2" xfId="0" applyFont="1" applyFill="1" applyBorder="1"/>
    <xf numFmtId="0" fontId="18" fillId="2" borderId="2" xfId="0" applyFont="1" applyFill="1" applyBorder="1" applyAlignment="1">
      <alignment vertical="top"/>
    </xf>
    <xf numFmtId="0" fontId="25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/>
    <xf numFmtId="0" fontId="18" fillId="2" borderId="3" xfId="0" applyFont="1" applyFill="1" applyBorder="1" applyAlignment="1">
      <alignment vertical="top"/>
    </xf>
    <xf numFmtId="0" fontId="0" fillId="2" borderId="4" xfId="0" applyFont="1" applyFill="1" applyBorder="1"/>
    <xf numFmtId="0" fontId="25" fillId="2" borderId="0" xfId="0" applyFont="1" applyFill="1" applyBorder="1" applyAlignment="1">
      <alignment horizontal="center" vertical="center" wrapText="1"/>
    </xf>
    <xf numFmtId="0" fontId="0" fillId="2" borderId="5" xfId="0" applyFont="1" applyFill="1" applyBorder="1"/>
    <xf numFmtId="0" fontId="8" fillId="2" borderId="13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164" fontId="8" fillId="2" borderId="6" xfId="0" applyNumberFormat="1" applyFont="1" applyFill="1" applyBorder="1"/>
    <xf numFmtId="0" fontId="8" fillId="2" borderId="7" xfId="0" applyFont="1" applyFill="1" applyBorder="1" applyAlignment="1">
      <alignment horizontal="left"/>
    </xf>
    <xf numFmtId="0" fontId="0" fillId="2" borderId="13" xfId="0" applyFont="1" applyFill="1" applyBorder="1"/>
    <xf numFmtId="0" fontId="0" fillId="2" borderId="6" xfId="0" applyFont="1" applyFill="1" applyBorder="1"/>
    <xf numFmtId="0" fontId="25" fillId="2" borderId="6" xfId="0" applyFont="1" applyFill="1" applyBorder="1" applyAlignment="1">
      <alignment horizontal="center" vertical="center"/>
    </xf>
    <xf numFmtId="0" fontId="0" fillId="2" borderId="7" xfId="0" applyFont="1" applyFill="1" applyBorder="1"/>
    <xf numFmtId="0" fontId="29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31" fillId="2" borderId="0" xfId="0" applyFont="1" applyFill="1" applyBorder="1" applyAlignment="1">
      <alignment horizontal="center"/>
    </xf>
    <xf numFmtId="165" fontId="32" fillId="2" borderId="5" xfId="0" applyNumberFormat="1" applyFont="1" applyFill="1" applyBorder="1" applyAlignment="1">
      <alignment horizontal="right"/>
    </xf>
    <xf numFmtId="165" fontId="32" fillId="2" borderId="0" xfId="0" applyNumberFormat="1" applyFont="1" applyFill="1" applyBorder="1" applyAlignment="1">
      <alignment horizontal="right"/>
    </xf>
    <xf numFmtId="0" fontId="29" fillId="2" borderId="0" xfId="0" applyFont="1" applyFill="1" applyBorder="1" applyAlignment="1">
      <alignment horizontal="left"/>
    </xf>
    <xf numFmtId="0" fontId="21" fillId="2" borderId="15" xfId="0" applyFont="1" applyFill="1" applyBorder="1" applyAlignment="1">
      <alignment horizontal="left"/>
    </xf>
    <xf numFmtId="0" fontId="31" fillId="2" borderId="16" xfId="0" applyFont="1" applyFill="1" applyBorder="1" applyAlignment="1">
      <alignment horizontal="center"/>
    </xf>
    <xf numFmtId="165" fontId="32" fillId="2" borderId="17" xfId="0" applyNumberFormat="1" applyFont="1" applyFill="1" applyBorder="1" applyAlignment="1">
      <alignment horizontal="left"/>
    </xf>
    <xf numFmtId="0" fontId="21" fillId="2" borderId="16" xfId="0" applyFont="1" applyFill="1" applyBorder="1" applyAlignment="1">
      <alignment horizontal="left"/>
    </xf>
    <xf numFmtId="0" fontId="21" fillId="2" borderId="19" xfId="0" applyFont="1" applyFill="1" applyBorder="1" applyAlignment="1">
      <alignment horizontal="left"/>
    </xf>
    <xf numFmtId="0" fontId="31" fillId="2" borderId="20" xfId="0" applyFont="1" applyFill="1" applyBorder="1" applyAlignment="1">
      <alignment horizontal="center"/>
    </xf>
    <xf numFmtId="165" fontId="32" fillId="2" borderId="20" xfId="0" applyNumberFormat="1" applyFont="1" applyFill="1" applyBorder="1" applyAlignment="1">
      <alignment horizontal="left"/>
    </xf>
    <xf numFmtId="165" fontId="32" fillId="2" borderId="21" xfId="0" applyNumberFormat="1" applyFont="1" applyFill="1" applyBorder="1" applyAlignment="1">
      <alignment horizontal="left"/>
    </xf>
    <xf numFmtId="0" fontId="21" fillId="2" borderId="20" xfId="0" applyFont="1" applyFill="1" applyBorder="1" applyAlignment="1">
      <alignment horizontal="left"/>
    </xf>
    <xf numFmtId="165" fontId="14" fillId="2" borderId="0" xfId="0" applyNumberFormat="1" applyFont="1" applyFill="1" applyBorder="1" applyAlignment="1">
      <alignment horizontal="right"/>
    </xf>
    <xf numFmtId="164" fontId="8" fillId="2" borderId="0" xfId="0" applyNumberFormat="1" applyFont="1" applyFill="1" applyBorder="1"/>
    <xf numFmtId="164" fontId="32" fillId="2" borderId="0" xfId="0" applyNumberFormat="1" applyFont="1" applyFill="1" applyBorder="1"/>
    <xf numFmtId="0" fontId="0" fillId="2" borderId="22" xfId="0" applyFont="1" applyFill="1" applyBorder="1"/>
    <xf numFmtId="0" fontId="0" fillId="2" borderId="11" xfId="0" applyFont="1" applyFill="1" applyBorder="1"/>
    <xf numFmtId="0" fontId="18" fillId="2" borderId="11" xfId="0" applyFont="1" applyFill="1" applyBorder="1" applyAlignment="1">
      <alignment vertical="top"/>
    </xf>
    <xf numFmtId="0" fontId="25" fillId="2" borderId="11" xfId="0" applyFont="1" applyFill="1" applyBorder="1" applyAlignment="1">
      <alignment horizontal="center" vertical="center" wrapText="1"/>
    </xf>
    <xf numFmtId="0" fontId="0" fillId="2" borderId="23" xfId="0" applyFont="1" applyFill="1" applyBorder="1"/>
    <xf numFmtId="0" fontId="18" fillId="2" borderId="23" xfId="0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0" fontId="18" fillId="2" borderId="5" xfId="0" applyFont="1" applyFill="1" applyBorder="1" applyAlignment="1">
      <alignment vertical="top"/>
    </xf>
    <xf numFmtId="165" fontId="32" fillId="2" borderId="21" xfId="0" applyNumberFormat="1" applyFont="1" applyFill="1" applyBorder="1" applyAlignment="1">
      <alignment horizontal="center"/>
    </xf>
    <xf numFmtId="0" fontId="3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/>
    </xf>
    <xf numFmtId="0" fontId="14" fillId="2" borderId="4" xfId="0" applyFont="1" applyFill="1" applyBorder="1" applyAlignment="1"/>
    <xf numFmtId="0" fontId="14" fillId="2" borderId="0" xfId="0" applyFont="1" applyFill="1" applyBorder="1" applyAlignment="1"/>
    <xf numFmtId="0" fontId="1" fillId="2" borderId="0" xfId="0" applyFont="1" applyFill="1" applyBorder="1" applyAlignment="1"/>
    <xf numFmtId="0" fontId="0" fillId="2" borderId="0" xfId="0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4" fillId="2" borderId="13" xfId="0" applyFont="1" applyFill="1" applyBorder="1" applyAlignment="1"/>
    <xf numFmtId="0" fontId="30" fillId="2" borderId="6" xfId="0" applyFont="1" applyFill="1" applyBorder="1" applyAlignment="1"/>
    <xf numFmtId="0" fontId="8" fillId="2" borderId="6" xfId="0" applyFont="1" applyFill="1" applyBorder="1" applyAlignment="1"/>
    <xf numFmtId="0" fontId="3" fillId="2" borderId="6" xfId="0" applyFont="1" applyFill="1" applyBorder="1" applyAlignment="1"/>
    <xf numFmtId="0" fontId="0" fillId="2" borderId="6" xfId="0" applyFill="1" applyBorder="1" applyAlignment="1"/>
    <xf numFmtId="0" fontId="0" fillId="2" borderId="7" xfId="0" applyFill="1" applyBorder="1"/>
    <xf numFmtId="0" fontId="35" fillId="2" borderId="0" xfId="0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5" fontId="8" fillId="2" borderId="0" xfId="0" applyNumberFormat="1" applyFont="1" applyFill="1" applyBorder="1" applyAlignment="1">
      <alignment horizontal="right"/>
    </xf>
    <xf numFmtId="0" fontId="36" fillId="2" borderId="0" xfId="0" applyFont="1" applyFill="1" applyBorder="1" applyAlignment="1">
      <alignment horizontal="center"/>
    </xf>
    <xf numFmtId="0" fontId="37" fillId="2" borderId="0" xfId="0" applyFont="1" applyFill="1" applyBorder="1" applyAlignment="1">
      <alignment horizontal="center" vertical="center" wrapText="1"/>
    </xf>
    <xf numFmtId="167" fontId="16" fillId="2" borderId="0" xfId="1" applyNumberFormat="1" applyFont="1" applyFill="1" applyBorder="1" applyAlignment="1" applyProtection="1">
      <alignment horizontal="center" vertical="center" wrapText="1"/>
    </xf>
    <xf numFmtId="0" fontId="38" fillId="2" borderId="0" xfId="0" applyFont="1" applyFill="1" applyBorder="1" applyAlignment="1">
      <alignment horizontal="center" vertical="center"/>
    </xf>
    <xf numFmtId="167" fontId="39" fillId="2" borderId="0" xfId="1" applyNumberFormat="1" applyFont="1" applyFill="1" applyBorder="1" applyAlignment="1" applyProtection="1">
      <alignment horizontal="center"/>
    </xf>
    <xf numFmtId="0" fontId="38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40" fillId="2" borderId="0" xfId="0" applyFont="1" applyFill="1" applyBorder="1" applyAlignment="1">
      <alignment horizontal="center"/>
    </xf>
    <xf numFmtId="0" fontId="41" fillId="2" borderId="2" xfId="2" applyFont="1" applyFill="1" applyBorder="1" applyAlignment="1" applyProtection="1">
      <alignment vertical="center" readingOrder="1"/>
    </xf>
    <xf numFmtId="0" fontId="42" fillId="2" borderId="0" xfId="2" applyFont="1" applyFill="1" applyBorder="1" applyAlignment="1" applyProtection="1">
      <alignment horizontal="right" vertical="center" wrapText="1" readingOrder="1"/>
    </xf>
    <xf numFmtId="0" fontId="13" fillId="2" borderId="5" xfId="2" applyFont="1" applyFill="1" applyBorder="1" applyAlignment="1" applyProtection="1">
      <alignment horizontal="right" vertical="center" readingOrder="1"/>
    </xf>
    <xf numFmtId="0" fontId="42" fillId="2" borderId="4" xfId="2" applyFont="1" applyFill="1" applyBorder="1" applyAlignment="1" applyProtection="1">
      <alignment horizontal="right" vertical="center" wrapText="1" readingOrder="1"/>
    </xf>
    <xf numFmtId="0" fontId="0" fillId="2" borderId="4" xfId="0" applyFill="1" applyBorder="1"/>
    <xf numFmtId="0" fontId="43" fillId="2" borderId="4" xfId="0" applyFont="1" applyFill="1" applyBorder="1" applyAlignment="1">
      <alignment readingOrder="1"/>
    </xf>
    <xf numFmtId="0" fontId="14" fillId="2" borderId="13" xfId="0" applyFont="1" applyFill="1" applyBorder="1" applyAlignment="1">
      <alignment horizontal="right"/>
    </xf>
    <xf numFmtId="0" fontId="14" fillId="2" borderId="6" xfId="0" applyFont="1" applyFill="1" applyBorder="1" applyAlignment="1">
      <alignment horizontal="right"/>
    </xf>
    <xf numFmtId="0" fontId="0" fillId="2" borderId="0" xfId="0" applyFill="1" applyBorder="1" applyAlignment="1">
      <alignment vertical="center"/>
    </xf>
    <xf numFmtId="0" fontId="25" fillId="2" borderId="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top"/>
    </xf>
    <xf numFmtId="0" fontId="8" fillId="2" borderId="5" xfId="0" applyFont="1" applyFill="1" applyBorder="1" applyAlignment="1">
      <alignment horizontal="left"/>
    </xf>
    <xf numFmtId="0" fontId="27" fillId="2" borderId="0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right"/>
    </xf>
    <xf numFmtId="0" fontId="31" fillId="2" borderId="4" xfId="0" applyFont="1" applyFill="1" applyBorder="1" applyAlignment="1"/>
    <xf numFmtId="165" fontId="32" fillId="2" borderId="0" xfId="0" applyNumberFormat="1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31" fillId="2" borderId="19" xfId="0" applyFont="1" applyFill="1" applyBorder="1" applyAlignment="1"/>
    <xf numFmtId="165" fontId="46" fillId="2" borderId="20" xfId="0" applyNumberFormat="1" applyFont="1" applyFill="1" applyBorder="1" applyAlignment="1">
      <alignment horizontal="right"/>
    </xf>
    <xf numFmtId="165" fontId="32" fillId="2" borderId="20" xfId="0" applyNumberFormat="1" applyFont="1" applyFill="1" applyBorder="1" applyAlignment="1">
      <alignment horizontal="right"/>
    </xf>
    <xf numFmtId="164" fontId="8" fillId="2" borderId="5" xfId="0" applyNumberFormat="1" applyFont="1" applyFill="1" applyBorder="1"/>
    <xf numFmtId="0" fontId="29" fillId="2" borderId="5" xfId="0" applyFont="1" applyFill="1" applyBorder="1" applyAlignment="1">
      <alignment horizontal="center"/>
    </xf>
    <xf numFmtId="165" fontId="46" fillId="2" borderId="0" xfId="0" applyNumberFormat="1" applyFont="1" applyFill="1" applyBorder="1" applyAlignment="1">
      <alignment horizontal="right"/>
    </xf>
    <xf numFmtId="165" fontId="32" fillId="2" borderId="20" xfId="0" applyNumberFormat="1" applyFont="1" applyFill="1" applyBorder="1" applyAlignment="1">
      <alignment horizontal="center"/>
    </xf>
    <xf numFmtId="0" fontId="29" fillId="2" borderId="20" xfId="0" applyFont="1" applyFill="1" applyBorder="1" applyAlignment="1">
      <alignment horizontal="center"/>
    </xf>
    <xf numFmtId="165" fontId="32" fillId="2" borderId="21" xfId="0" applyNumberFormat="1" applyFont="1" applyFill="1" applyBorder="1" applyAlignment="1">
      <alignment horizontal="right"/>
    </xf>
    <xf numFmtId="0" fontId="31" fillId="2" borderId="20" xfId="0" applyFont="1" applyFill="1" applyBorder="1" applyAlignment="1"/>
    <xf numFmtId="0" fontId="2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14" fontId="23" fillId="2" borderId="4" xfId="0" applyNumberFormat="1" applyFont="1" applyFill="1" applyBorder="1" applyAlignment="1">
      <alignment horizontal="center" vertical="center"/>
    </xf>
    <xf numFmtId="14" fontId="23" fillId="2" borderId="0" xfId="0" applyNumberFormat="1" applyFont="1" applyFill="1" applyBorder="1" applyAlignment="1">
      <alignment horizontal="center" vertical="center"/>
    </xf>
    <xf numFmtId="14" fontId="23" fillId="2" borderId="5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/>
    <xf numFmtId="14" fontId="23" fillId="2" borderId="20" xfId="0" applyNumberFormat="1" applyFont="1" applyFill="1" applyBorder="1" applyAlignment="1">
      <alignment horizontal="center" vertical="center"/>
    </xf>
    <xf numFmtId="14" fontId="23" fillId="2" borderId="19" xfId="0" applyNumberFormat="1" applyFont="1" applyFill="1" applyBorder="1" applyAlignment="1">
      <alignment horizontal="center" vertical="center"/>
    </xf>
    <xf numFmtId="14" fontId="23" fillId="2" borderId="2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27" fillId="2" borderId="2" xfId="0" applyFont="1" applyFill="1" applyBorder="1" applyAlignment="1"/>
    <xf numFmtId="0" fontId="45" fillId="2" borderId="2" xfId="0" applyFont="1" applyFill="1" applyBorder="1" applyAlignment="1">
      <alignment vertical="center"/>
    </xf>
    <xf numFmtId="0" fontId="31" fillId="2" borderId="0" xfId="0" applyFont="1" applyFill="1" applyBorder="1" applyAlignment="1">
      <alignment horizontal="left"/>
    </xf>
    <xf numFmtId="165" fontId="32" fillId="2" borderId="0" xfId="0" applyNumberFormat="1" applyFont="1" applyFill="1" applyBorder="1" applyAlignment="1">
      <alignment horizontal="left"/>
    </xf>
    <xf numFmtId="164" fontId="45" fillId="2" borderId="5" xfId="0" applyNumberFormat="1" applyFont="1" applyFill="1" applyBorder="1" applyAlignment="1">
      <alignment vertical="top"/>
    </xf>
    <xf numFmtId="164" fontId="45" fillId="2" borderId="0" xfId="0" applyNumberFormat="1" applyFont="1" applyFill="1" applyBorder="1" applyAlignment="1">
      <alignment vertical="top"/>
    </xf>
    <xf numFmtId="0" fontId="18" fillId="2" borderId="24" xfId="0" applyFont="1" applyFill="1" applyBorder="1" applyAlignment="1">
      <alignment vertical="top"/>
    </xf>
    <xf numFmtId="0" fontId="0" fillId="2" borderId="24" xfId="0" applyFill="1" applyBorder="1"/>
    <xf numFmtId="0" fontId="0" fillId="2" borderId="24" xfId="0" applyFont="1" applyFill="1" applyBorder="1"/>
    <xf numFmtId="0" fontId="18" fillId="2" borderId="25" xfId="0" applyFont="1" applyFill="1" applyBorder="1" applyAlignment="1">
      <alignment vertical="top"/>
    </xf>
    <xf numFmtId="0" fontId="45" fillId="2" borderId="0" xfId="0" applyFont="1" applyFill="1" applyBorder="1" applyAlignment="1"/>
    <xf numFmtId="0" fontId="31" fillId="2" borderId="4" xfId="0" applyFont="1" applyFill="1" applyBorder="1" applyAlignment="1">
      <alignment horizontal="left"/>
    </xf>
    <xf numFmtId="0" fontId="8" fillId="2" borderId="0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8" fillId="2" borderId="19" xfId="0" applyFont="1" applyFill="1" applyBorder="1" applyAlignment="1">
      <alignment horizontal="left"/>
    </xf>
    <xf numFmtId="0" fontId="0" fillId="2" borderId="20" xfId="0" applyFont="1" applyFill="1" applyBorder="1"/>
    <xf numFmtId="0" fontId="8" fillId="2" borderId="20" xfId="0" applyFont="1" applyFill="1" applyBorder="1" applyAlignment="1">
      <alignment vertical="top" wrapText="1"/>
    </xf>
    <xf numFmtId="164" fontId="45" fillId="2" borderId="4" xfId="0" applyNumberFormat="1" applyFont="1" applyFill="1" applyBorder="1" applyAlignment="1">
      <alignment vertical="top" wrapText="1"/>
    </xf>
    <xf numFmtId="14" fontId="45" fillId="2" borderId="0" xfId="0" applyNumberFormat="1" applyFont="1" applyFill="1" applyBorder="1" applyAlignment="1">
      <alignment vertical="center" wrapText="1"/>
    </xf>
    <xf numFmtId="164" fontId="45" fillId="2" borderId="4" xfId="0" applyNumberFormat="1" applyFont="1" applyFill="1" applyBorder="1" applyAlignment="1">
      <alignment vertical="top"/>
    </xf>
    <xf numFmtId="14" fontId="45" fillId="2" borderId="5" xfId="0" applyNumberFormat="1" applyFont="1" applyFill="1" applyBorder="1" applyAlignment="1">
      <alignment vertical="center" wrapText="1"/>
    </xf>
    <xf numFmtId="0" fontId="0" fillId="2" borderId="6" xfId="0" applyFill="1" applyBorder="1"/>
    <xf numFmtId="0" fontId="6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/>
    <xf numFmtId="0" fontId="5" fillId="2" borderId="2" xfId="2" applyFont="1" applyFill="1" applyBorder="1" applyAlignment="1" applyProtection="1">
      <alignment vertical="center" wrapText="1" readingOrder="1"/>
    </xf>
    <xf numFmtId="0" fontId="18" fillId="2" borderId="0" xfId="0" applyFont="1" applyFill="1" applyBorder="1" applyAlignment="1">
      <alignment horizontal="left" readingOrder="1"/>
    </xf>
    <xf numFmtId="0" fontId="14" fillId="2" borderId="0" xfId="0" applyFont="1" applyFill="1" applyBorder="1" applyAlignment="1">
      <alignment horizontal="left"/>
    </xf>
    <xf numFmtId="0" fontId="31" fillId="2" borderId="1" xfId="0" applyFont="1" applyFill="1" applyBorder="1" applyAlignment="1">
      <alignment horizontal="left"/>
    </xf>
    <xf numFmtId="0" fontId="21" fillId="2" borderId="2" xfId="0" applyFont="1" applyFill="1" applyBorder="1" applyAlignment="1">
      <alignment horizontal="center"/>
    </xf>
    <xf numFmtId="0" fontId="27" fillId="2" borderId="2" xfId="0" applyFont="1" applyFill="1" applyBorder="1" applyAlignment="1">
      <alignment horizontal="center"/>
    </xf>
    <xf numFmtId="0" fontId="27" fillId="2" borderId="3" xfId="0" applyFont="1" applyFill="1" applyBorder="1"/>
    <xf numFmtId="0" fontId="27" fillId="2" borderId="2" xfId="0" applyFont="1" applyFill="1" applyBorder="1"/>
    <xf numFmtId="0" fontId="21" fillId="2" borderId="3" xfId="0" applyFont="1" applyFill="1" applyBorder="1" applyAlignment="1">
      <alignment horizontal="center"/>
    </xf>
    <xf numFmtId="0" fontId="31" fillId="2" borderId="2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left"/>
    </xf>
    <xf numFmtId="0" fontId="26" fillId="2" borderId="4" xfId="0" applyFont="1" applyFill="1" applyBorder="1" applyAlignment="1">
      <alignment horizontal="left"/>
    </xf>
    <xf numFmtId="0" fontId="27" fillId="2" borderId="0" xfId="0" applyFont="1" applyFill="1" applyBorder="1"/>
    <xf numFmtId="0" fontId="49" fillId="2" borderId="0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vertical="top"/>
    </xf>
    <xf numFmtId="0" fontId="26" fillId="2" borderId="0" xfId="0" applyFont="1" applyFill="1" applyBorder="1" applyAlignment="1">
      <alignment horizontal="left"/>
    </xf>
    <xf numFmtId="0" fontId="21" fillId="2" borderId="4" xfId="0" applyFont="1" applyFill="1" applyBorder="1" applyAlignment="1">
      <alignment vertical="top"/>
    </xf>
    <xf numFmtId="0" fontId="49" fillId="2" borderId="4" xfId="0" applyFont="1" applyFill="1" applyBorder="1" applyAlignment="1">
      <alignment horizontal="center" vertical="center" wrapText="1"/>
    </xf>
    <xf numFmtId="0" fontId="27" fillId="2" borderId="5" xfId="0" applyFont="1" applyFill="1" applyBorder="1"/>
    <xf numFmtId="0" fontId="27" fillId="2" borderId="4" xfId="0" applyFont="1" applyFill="1" applyBorder="1"/>
    <xf numFmtId="0" fontId="21" fillId="2" borderId="4" xfId="0" applyFont="1" applyFill="1" applyBorder="1" applyAlignment="1">
      <alignment horizontal="left"/>
    </xf>
    <xf numFmtId="0" fontId="49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/>
    </xf>
    <xf numFmtId="164" fontId="21" fillId="2" borderId="5" xfId="0" applyNumberFormat="1" applyFont="1" applyFill="1" applyBorder="1"/>
    <xf numFmtId="0" fontId="27" fillId="2" borderId="0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21" fillId="2" borderId="0" xfId="0" applyFont="1" applyFill="1" applyBorder="1" applyAlignment="1"/>
    <xf numFmtId="0" fontId="27" fillId="2" borderId="0" xfId="0" applyFont="1" applyFill="1" applyBorder="1" applyAlignment="1"/>
    <xf numFmtId="0" fontId="30" fillId="0" borderId="19" xfId="0" applyFont="1" applyBorder="1" applyAlignment="1">
      <alignment horizontal="left"/>
    </xf>
    <xf numFmtId="165" fontId="24" fillId="2" borderId="20" xfId="0" applyNumberFormat="1" applyFont="1" applyFill="1" applyBorder="1" applyAlignment="1">
      <alignment horizontal="right"/>
    </xf>
    <xf numFmtId="0" fontId="0" fillId="2" borderId="20" xfId="0" applyFill="1" applyBorder="1"/>
    <xf numFmtId="0" fontId="30" fillId="0" borderId="20" xfId="0" applyFont="1" applyBorder="1" applyAlignment="1">
      <alignment horizontal="left"/>
    </xf>
    <xf numFmtId="0" fontId="26" fillId="2" borderId="2" xfId="0" applyFont="1" applyFill="1" applyBorder="1" applyAlignment="1">
      <alignment horizontal="left"/>
    </xf>
    <xf numFmtId="0" fontId="27" fillId="0" borderId="20" xfId="0" applyFont="1" applyBorder="1" applyAlignment="1">
      <alignment horizontal="left"/>
    </xf>
    <xf numFmtId="0" fontId="21" fillId="2" borderId="0" xfId="0" applyFont="1" applyFill="1" applyBorder="1" applyAlignment="1">
      <alignment vertical="top"/>
    </xf>
    <xf numFmtId="165" fontId="32" fillId="2" borderId="19" xfId="0" applyNumberFormat="1" applyFont="1" applyFill="1" applyBorder="1" applyAlignment="1">
      <alignment horizontal="center"/>
    </xf>
    <xf numFmtId="165" fontId="50" fillId="2" borderId="20" xfId="0" applyNumberFormat="1" applyFont="1" applyFill="1" applyBorder="1" applyAlignment="1">
      <alignment horizontal="right"/>
    </xf>
    <xf numFmtId="165" fontId="32" fillId="2" borderId="6" xfId="0" applyNumberFormat="1" applyFont="1" applyFill="1" applyBorder="1" applyAlignment="1">
      <alignment horizontal="center"/>
    </xf>
    <xf numFmtId="165" fontId="24" fillId="2" borderId="6" xfId="0" applyNumberFormat="1" applyFont="1" applyFill="1" applyBorder="1" applyAlignment="1">
      <alignment horizontal="right"/>
    </xf>
    <xf numFmtId="164" fontId="21" fillId="2" borderId="4" xfId="0" applyNumberFormat="1" applyFont="1" applyFill="1" applyBorder="1"/>
    <xf numFmtId="0" fontId="49" fillId="2" borderId="4" xfId="0" applyFont="1" applyFill="1" applyBorder="1" applyAlignment="1">
      <alignment horizontal="center" vertical="center"/>
    </xf>
    <xf numFmtId="0" fontId="47" fillId="0" borderId="4" xfId="0" applyFont="1" applyBorder="1" applyAlignment="1">
      <alignment horizontal="left"/>
    </xf>
    <xf numFmtId="0" fontId="47" fillId="0" borderId="0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32" fillId="2" borderId="19" xfId="0" applyNumberFormat="1" applyFont="1" applyFill="1" applyBorder="1" applyAlignment="1">
      <alignment horizontal="left"/>
    </xf>
    <xf numFmtId="165" fontId="32" fillId="2" borderId="19" xfId="0" applyNumberFormat="1" applyFont="1" applyFill="1" applyBorder="1" applyAlignment="1">
      <alignment horizontal="right"/>
    </xf>
    <xf numFmtId="165" fontId="51" fillId="2" borderId="20" xfId="0" applyNumberFormat="1" applyFont="1" applyFill="1" applyBorder="1" applyAlignment="1">
      <alignment horizontal="right"/>
    </xf>
    <xf numFmtId="165" fontId="51" fillId="2" borderId="5" xfId="0" applyNumberFormat="1" applyFont="1" applyFill="1" applyBorder="1" applyAlignment="1">
      <alignment horizontal="right"/>
    </xf>
    <xf numFmtId="165" fontId="51" fillId="2" borderId="20" xfId="0" applyNumberFormat="1" applyFont="1" applyFill="1" applyBorder="1" applyAlignment="1"/>
    <xf numFmtId="165" fontId="51" fillId="2" borderId="21" xfId="0" applyNumberFormat="1" applyFont="1" applyFill="1" applyBorder="1" applyAlignment="1">
      <alignment horizontal="right"/>
    </xf>
    <xf numFmtId="165" fontId="52" fillId="2" borderId="20" xfId="0" applyNumberFormat="1" applyFont="1" applyFill="1" applyBorder="1" applyAlignment="1">
      <alignment horizontal="right"/>
    </xf>
    <xf numFmtId="0" fontId="14" fillId="2" borderId="22" xfId="0" applyFont="1" applyFill="1" applyBorder="1" applyAlignment="1"/>
    <xf numFmtId="0" fontId="53" fillId="2" borderId="11" xfId="0" applyFont="1" applyFill="1" applyBorder="1" applyAlignment="1"/>
    <xf numFmtId="0" fontId="53" fillId="2" borderId="0" xfId="0" applyFont="1" applyFill="1" applyBorder="1" applyAlignment="1"/>
    <xf numFmtId="0" fontId="47" fillId="2" borderId="23" xfId="0" applyFont="1" applyFill="1" applyBorder="1"/>
    <xf numFmtId="0" fontId="0" fillId="2" borderId="4" xfId="0" applyFill="1" applyBorder="1" applyAlignment="1">
      <alignment horizontal="center"/>
    </xf>
    <xf numFmtId="0" fontId="47" fillId="2" borderId="5" xfId="0" applyFont="1" applyFill="1" applyBorder="1"/>
    <xf numFmtId="0" fontId="0" fillId="2" borderId="0" xfId="0" applyFill="1"/>
    <xf numFmtId="0" fontId="0" fillId="2" borderId="32" xfId="0" applyFill="1" applyBorder="1"/>
    <xf numFmtId="0" fontId="0" fillId="2" borderId="34" xfId="0" applyFill="1" applyBorder="1"/>
    <xf numFmtId="0" fontId="4" fillId="2" borderId="0" xfId="2" applyFill="1" applyBorder="1" applyAlignment="1" applyProtection="1">
      <alignment vertical="top" wrapText="1" readingOrder="1"/>
    </xf>
    <xf numFmtId="0" fontId="54" fillId="2" borderId="35" xfId="2" applyFont="1" applyFill="1" applyBorder="1" applyAlignment="1" applyProtection="1">
      <alignment horizontal="right" vertical="top" wrapText="1" readingOrder="1"/>
    </xf>
    <xf numFmtId="0" fontId="56" fillId="2" borderId="0" xfId="2" applyFont="1" applyFill="1" applyBorder="1" applyAlignment="1" applyProtection="1">
      <alignment vertical="top" wrapText="1" readingOrder="1"/>
    </xf>
    <xf numFmtId="0" fontId="59" fillId="2" borderId="34" xfId="0" applyFont="1" applyFill="1" applyBorder="1" applyAlignment="1">
      <alignment vertical="top" wrapText="1"/>
    </xf>
    <xf numFmtId="0" fontId="59" fillId="2" borderId="31" xfId="0" applyFont="1" applyFill="1" applyBorder="1" applyAlignment="1">
      <alignment horizontal="center" vertical="top" wrapText="1"/>
    </xf>
    <xf numFmtId="0" fontId="59" fillId="2" borderId="35" xfId="0" applyFont="1" applyFill="1" applyBorder="1" applyAlignment="1">
      <alignment horizontal="center" vertical="top" wrapText="1"/>
    </xf>
    <xf numFmtId="0" fontId="61" fillId="2" borderId="37" xfId="0" applyFont="1" applyFill="1" applyBorder="1" applyAlignment="1">
      <alignment horizontal="left" vertical="center" wrapText="1"/>
    </xf>
    <xf numFmtId="0" fontId="61" fillId="2" borderId="38" xfId="0" applyFont="1" applyFill="1" applyBorder="1" applyAlignment="1">
      <alignment horizontal="center" vertical="center" wrapText="1"/>
    </xf>
    <xf numFmtId="0" fontId="61" fillId="2" borderId="39" xfId="0" applyFont="1" applyFill="1" applyBorder="1" applyAlignment="1">
      <alignment horizontal="center" vertical="top" wrapText="1"/>
    </xf>
    <xf numFmtId="0" fontId="61" fillId="2" borderId="37" xfId="0" applyFont="1" applyFill="1" applyBorder="1" applyAlignment="1">
      <alignment vertical="top" wrapText="1"/>
    </xf>
    <xf numFmtId="0" fontId="61" fillId="2" borderId="38" xfId="0" applyFont="1" applyFill="1" applyBorder="1" applyAlignment="1">
      <alignment horizontal="center" vertical="top" wrapText="1"/>
    </xf>
    <xf numFmtId="0" fontId="61" fillId="2" borderId="37" xfId="0" applyFont="1" applyFill="1" applyBorder="1" applyAlignment="1">
      <alignment vertical="center" wrapText="1"/>
    </xf>
    <xf numFmtId="0" fontId="61" fillId="2" borderId="39" xfId="0" applyFont="1" applyFill="1" applyBorder="1" applyAlignment="1">
      <alignment horizontal="center" vertical="center" wrapText="1"/>
    </xf>
    <xf numFmtId="0" fontId="61" fillId="2" borderId="41" xfId="0" applyFont="1" applyFill="1" applyBorder="1" applyAlignment="1">
      <alignment vertical="center" wrapText="1"/>
    </xf>
    <xf numFmtId="0" fontId="61" fillId="2" borderId="14" xfId="0" applyFont="1" applyFill="1" applyBorder="1" applyAlignment="1">
      <alignment horizontal="center" vertical="center" wrapText="1"/>
    </xf>
    <xf numFmtId="0" fontId="62" fillId="2" borderId="42" xfId="0" applyFont="1" applyFill="1" applyBorder="1" applyAlignment="1">
      <alignment vertical="center" wrapText="1"/>
    </xf>
    <xf numFmtId="0" fontId="62" fillId="2" borderId="4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/>
    <xf numFmtId="0" fontId="14" fillId="2" borderId="7" xfId="0" applyFont="1" applyFill="1" applyBorder="1" applyAlignment="1"/>
    <xf numFmtId="0" fontId="63" fillId="2" borderId="0" xfId="0" applyFont="1" applyFill="1" applyBorder="1"/>
    <xf numFmtId="0" fontId="0" fillId="2" borderId="45" xfId="0" applyFont="1" applyFill="1" applyBorder="1"/>
    <xf numFmtId="0" fontId="8" fillId="2" borderId="46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5" fillId="2" borderId="2" xfId="0" applyFont="1" applyFill="1" applyBorder="1"/>
    <xf numFmtId="0" fontId="66" fillId="2" borderId="2" xfId="0" applyFont="1" applyFill="1" applyBorder="1" applyAlignment="1">
      <alignment horizontal="center" vertical="center"/>
    </xf>
    <xf numFmtId="0" fontId="64" fillId="2" borderId="2" xfId="0" applyFont="1" applyFill="1" applyBorder="1" applyAlignment="1">
      <alignment horizontal="right"/>
    </xf>
    <xf numFmtId="9" fontId="67" fillId="2" borderId="2" xfId="0" applyNumberFormat="1" applyFont="1" applyFill="1" applyBorder="1" applyAlignment="1">
      <alignment horizontal="left"/>
    </xf>
    <xf numFmtId="0" fontId="68" fillId="2" borderId="2" xfId="0" applyFont="1" applyFill="1" applyBorder="1" applyAlignment="1">
      <alignment horizontal="right" vertical="center" wrapText="1" indent="1" readingOrder="1"/>
    </xf>
    <xf numFmtId="0" fontId="69" fillId="2" borderId="2" xfId="2" applyFont="1" applyFill="1" applyBorder="1" applyAlignment="1" applyProtection="1">
      <alignment vertical="center" wrapText="1" readingOrder="1"/>
    </xf>
    <xf numFmtId="0" fontId="64" fillId="2" borderId="2" xfId="0" applyFont="1" applyFill="1" applyBorder="1" applyAlignment="1"/>
    <xf numFmtId="0" fontId="71" fillId="2" borderId="49" xfId="0" applyFont="1" applyFill="1" applyBorder="1" applyAlignment="1" applyProtection="1">
      <alignment horizontal="center" vertical="center"/>
      <protection locked="0"/>
    </xf>
    <xf numFmtId="0" fontId="0" fillId="2" borderId="50" xfId="0" applyFont="1" applyFill="1" applyBorder="1" applyAlignment="1">
      <alignment horizontal="center"/>
    </xf>
    <xf numFmtId="0" fontId="64" fillId="2" borderId="4" xfId="0" applyFont="1" applyFill="1" applyBorder="1" applyAlignment="1">
      <alignment horizontal="right"/>
    </xf>
    <xf numFmtId="0" fontId="64" fillId="2" borderId="0" xfId="0" applyFont="1" applyFill="1" applyBorder="1" applyAlignment="1">
      <alignment horizontal="right"/>
    </xf>
    <xf numFmtId="0" fontId="65" fillId="2" borderId="0" xfId="0" applyFont="1" applyFill="1" applyBorder="1"/>
    <xf numFmtId="0" fontId="66" fillId="2" borderId="0" xfId="0" applyFont="1" applyFill="1" applyBorder="1" applyAlignment="1">
      <alignment horizontal="center" vertical="center"/>
    </xf>
    <xf numFmtId="0" fontId="68" fillId="2" borderId="0" xfId="2" applyFont="1" applyFill="1" applyBorder="1" applyAlignment="1" applyProtection="1">
      <alignment horizontal="right" vertical="center" wrapText="1" readingOrder="1"/>
    </xf>
    <xf numFmtId="0" fontId="68" fillId="2" borderId="5" xfId="2" applyFont="1" applyFill="1" applyBorder="1" applyAlignment="1" applyProtection="1">
      <alignment horizontal="right" vertical="center" readingOrder="1"/>
    </xf>
    <xf numFmtId="0" fontId="73" fillId="2" borderId="49" xfId="0" applyFont="1" applyFill="1" applyBorder="1" applyAlignment="1" applyProtection="1">
      <alignment horizontal="center" vertical="center"/>
      <protection locked="0"/>
    </xf>
    <xf numFmtId="1" fontId="0" fillId="2" borderId="51" xfId="0" applyNumberFormat="1" applyFont="1" applyFill="1" applyBorder="1" applyAlignment="1">
      <alignment horizontal="center"/>
    </xf>
    <xf numFmtId="0" fontId="74" fillId="2" borderId="0" xfId="0" applyFont="1" applyFill="1" applyBorder="1" applyAlignment="1">
      <alignment horizontal="center" vertical="center"/>
    </xf>
    <xf numFmtId="0" fontId="75" fillId="2" borderId="0" xfId="0" applyFont="1" applyFill="1" applyBorder="1"/>
    <xf numFmtId="0" fontId="76" fillId="2" borderId="0" xfId="0" applyFont="1" applyFill="1" applyBorder="1" applyAlignment="1">
      <alignment vertical="center"/>
    </xf>
    <xf numFmtId="0" fontId="77" fillId="2" borderId="0" xfId="0" applyFont="1" applyFill="1" applyBorder="1"/>
    <xf numFmtId="0" fontId="64" fillId="2" borderId="0" xfId="0" applyFont="1" applyFill="1" applyBorder="1" applyAlignment="1">
      <alignment horizontal="right" vertical="center" wrapText="1" indent="1" readingOrder="1"/>
    </xf>
    <xf numFmtId="0" fontId="68" fillId="2" borderId="0" xfId="0" applyFont="1" applyFill="1" applyBorder="1"/>
    <xf numFmtId="0" fontId="69" fillId="2" borderId="0" xfId="2" applyFont="1" applyFill="1" applyBorder="1" applyAlignment="1" applyProtection="1">
      <alignment vertical="center" wrapText="1" readingOrder="1"/>
    </xf>
    <xf numFmtId="9" fontId="67" fillId="2" borderId="0" xfId="0" applyNumberFormat="1" applyFont="1" applyFill="1" applyBorder="1" applyAlignment="1">
      <alignment horizontal="left"/>
    </xf>
    <xf numFmtId="0" fontId="78" fillId="2" borderId="0" xfId="2" applyFont="1" applyFill="1" applyBorder="1" applyAlignment="1" applyProtection="1">
      <alignment horizontal="left"/>
    </xf>
    <xf numFmtId="0" fontId="68" fillId="2" borderId="0" xfId="0" applyFont="1" applyFill="1" applyBorder="1" applyAlignment="1">
      <alignment horizontal="right" vertical="center" readingOrder="1"/>
    </xf>
    <xf numFmtId="0" fontId="79" fillId="2" borderId="0" xfId="2" applyFont="1" applyFill="1" applyBorder="1" applyAlignment="1" applyProtection="1">
      <alignment horizontal="left" vertical="center" readingOrder="1"/>
    </xf>
    <xf numFmtId="0" fontId="6" fillId="2" borderId="0" xfId="0" applyFont="1" applyFill="1" applyBorder="1" applyAlignment="1">
      <alignment horizontal="center" vertical="center" wrapText="1"/>
    </xf>
    <xf numFmtId="0" fontId="68" fillId="2" borderId="4" xfId="0" applyFont="1" applyFill="1" applyBorder="1" applyAlignment="1">
      <alignment readingOrder="1"/>
    </xf>
    <xf numFmtId="0" fontId="68" fillId="2" borderId="0" xfId="0" applyFont="1" applyFill="1" applyBorder="1" applyAlignment="1">
      <alignment readingOrder="1"/>
    </xf>
    <xf numFmtId="0" fontId="69" fillId="2" borderId="0" xfId="2" applyFont="1" applyFill="1" applyBorder="1" applyAlignment="1" applyProtection="1">
      <alignment horizontal="right" vertical="center" wrapText="1" readingOrder="1"/>
    </xf>
    <xf numFmtId="0" fontId="65" fillId="2" borderId="5" xfId="0" applyFont="1" applyFill="1" applyBorder="1"/>
    <xf numFmtId="0" fontId="64" fillId="2" borderId="0" xfId="0" applyFont="1" applyFill="1" applyBorder="1" applyAlignment="1">
      <alignment horizontal="center"/>
    </xf>
    <xf numFmtId="0" fontId="64" fillId="2" borderId="0" xfId="0" applyFont="1" applyFill="1" applyBorder="1" applyAlignment="1">
      <alignment horizontal="left"/>
    </xf>
    <xf numFmtId="9" fontId="67" fillId="2" borderId="9" xfId="0" applyNumberFormat="1" applyFont="1" applyFill="1" applyBorder="1" applyAlignment="1">
      <alignment horizontal="left"/>
    </xf>
    <xf numFmtId="0" fontId="64" fillId="2" borderId="9" xfId="0" applyFont="1" applyFill="1" applyBorder="1" applyAlignment="1">
      <alignment horizontal="right"/>
    </xf>
    <xf numFmtId="0" fontId="68" fillId="2" borderId="0" xfId="0" applyFont="1" applyFill="1" applyBorder="1" applyAlignment="1">
      <alignment horizontal="right" vertical="center" wrapText="1" indent="1" readingOrder="1"/>
    </xf>
    <xf numFmtId="0" fontId="69" fillId="2" borderId="0" xfId="2" applyFont="1" applyFill="1" applyBorder="1" applyAlignment="1" applyProtection="1">
      <alignment horizontal="left" vertical="center" wrapText="1" readingOrder="1"/>
    </xf>
    <xf numFmtId="0" fontId="81" fillId="2" borderId="1" xfId="0" applyFont="1" applyFill="1" applyBorder="1" applyAlignment="1">
      <alignment horizontal="left"/>
    </xf>
    <xf numFmtId="0" fontId="68" fillId="2" borderId="2" xfId="0" applyFont="1" applyFill="1" applyBorder="1" applyAlignment="1">
      <alignment horizontal="center"/>
    </xf>
    <xf numFmtId="0" fontId="65" fillId="2" borderId="2" xfId="0" applyFont="1" applyFill="1" applyBorder="1" applyAlignment="1">
      <alignment horizontal="center"/>
    </xf>
    <xf numFmtId="0" fontId="65" fillId="2" borderId="3" xfId="0" applyFont="1" applyFill="1" applyBorder="1"/>
    <xf numFmtId="0" fontId="81" fillId="2" borderId="4" xfId="0" applyFont="1" applyFill="1" applyBorder="1" applyAlignment="1">
      <alignment horizontal="left"/>
    </xf>
    <xf numFmtId="0" fontId="68" fillId="2" borderId="3" xfId="0" applyFont="1" applyFill="1" applyBorder="1" applyAlignment="1">
      <alignment horizontal="center"/>
    </xf>
    <xf numFmtId="0" fontId="82" fillId="2" borderId="4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center"/>
    </xf>
    <xf numFmtId="0" fontId="82" fillId="2" borderId="3" xfId="0" applyFont="1" applyFill="1" applyBorder="1" applyAlignment="1">
      <alignment horizontal="left"/>
    </xf>
    <xf numFmtId="0" fontId="65" fillId="2" borderId="4" xfId="0" applyFont="1" applyFill="1" applyBorder="1"/>
    <xf numFmtId="0" fontId="68" fillId="2" borderId="5" xfId="0" applyFont="1" applyFill="1" applyBorder="1" applyAlignment="1">
      <alignment vertical="top"/>
    </xf>
    <xf numFmtId="0" fontId="83" fillId="2" borderId="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top"/>
    </xf>
    <xf numFmtId="0" fontId="83" fillId="2" borderId="4" xfId="0" applyFont="1" applyFill="1" applyBorder="1" applyAlignment="1">
      <alignment horizontal="center" vertical="center" wrapText="1"/>
    </xf>
    <xf numFmtId="0" fontId="68" fillId="2" borderId="4" xfId="0" applyFont="1" applyFill="1" applyBorder="1" applyAlignment="1">
      <alignment horizontal="left"/>
    </xf>
    <xf numFmtId="0" fontId="68" fillId="2" borderId="0" xfId="0" applyFont="1" applyFill="1" applyBorder="1" applyAlignment="1">
      <alignment horizontal="left"/>
    </xf>
    <xf numFmtId="164" fontId="68" fillId="2" borderId="5" xfId="0" applyNumberFormat="1" applyFont="1" applyFill="1" applyBorder="1"/>
    <xf numFmtId="0" fontId="83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/>
    </xf>
    <xf numFmtId="0" fontId="68" fillId="2" borderId="4" xfId="0" applyFont="1" applyFill="1" applyBorder="1" applyAlignment="1"/>
    <xf numFmtId="0" fontId="65" fillId="2" borderId="0" xfId="0" applyFont="1" applyFill="1" applyBorder="1" applyAlignment="1">
      <alignment horizontal="center"/>
    </xf>
    <xf numFmtId="165" fontId="84" fillId="2" borderId="5" xfId="0" applyNumberFormat="1" applyFont="1" applyFill="1" applyBorder="1" applyAlignment="1">
      <alignment horizontal="right"/>
    </xf>
    <xf numFmtId="165" fontId="85" fillId="2" borderId="5" xfId="0" applyNumberFormat="1" applyFont="1" applyFill="1" applyBorder="1" applyAlignment="1">
      <alignment horizontal="right"/>
    </xf>
    <xf numFmtId="165" fontId="86" fillId="2" borderId="5" xfId="0" applyNumberFormat="1" applyFont="1" applyFill="1" applyBorder="1" applyAlignment="1">
      <alignment horizontal="right"/>
    </xf>
    <xf numFmtId="0" fontId="81" fillId="2" borderId="4" xfId="0" applyFont="1" applyFill="1" applyBorder="1" applyAlignment="1"/>
    <xf numFmtId="0" fontId="65" fillId="2" borderId="0" xfId="0" applyFont="1" applyFill="1" applyBorder="1" applyAlignment="1">
      <alignment horizontal="left"/>
    </xf>
    <xf numFmtId="0" fontId="65" fillId="2" borderId="5" xfId="0" applyFont="1" applyFill="1" applyBorder="1" applyAlignment="1">
      <alignment horizontal="left"/>
    </xf>
    <xf numFmtId="0" fontId="68" fillId="2" borderId="5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65" fillId="2" borderId="4" xfId="0" applyFont="1" applyFill="1" applyBorder="1" applyAlignment="1"/>
    <xf numFmtId="0" fontId="65" fillId="2" borderId="0" xfId="0" applyFont="1" applyFill="1" applyBorder="1" applyAlignment="1"/>
    <xf numFmtId="0" fontId="87" fillId="2" borderId="0" xfId="0" applyFont="1" applyFill="1" applyBorder="1" applyAlignment="1">
      <alignment horizontal="center" vertical="center"/>
    </xf>
    <xf numFmtId="0" fontId="65" fillId="2" borderId="5" xfId="0" applyFont="1" applyFill="1" applyBorder="1" applyAlignment="1"/>
    <xf numFmtId="0" fontId="0" fillId="2" borderId="4" xfId="0" applyFont="1" applyFill="1" applyBorder="1" applyAlignment="1"/>
    <xf numFmtId="0" fontId="0" fillId="2" borderId="0" xfId="0" applyFont="1" applyFill="1" applyBorder="1" applyAlignment="1"/>
    <xf numFmtId="165" fontId="67" fillId="2" borderId="6" xfId="0" applyNumberFormat="1" applyFont="1" applyFill="1" applyBorder="1" applyAlignment="1">
      <alignment horizontal="right"/>
    </xf>
    <xf numFmtId="165" fontId="84" fillId="2" borderId="6" xfId="0" applyNumberFormat="1" applyFont="1" applyFill="1" applyBorder="1" applyAlignment="1">
      <alignment horizontal="right"/>
    </xf>
    <xf numFmtId="165" fontId="86" fillId="2" borderId="6" xfId="0" applyNumberFormat="1" applyFont="1" applyFill="1" applyBorder="1" applyAlignment="1">
      <alignment horizontal="right"/>
    </xf>
    <xf numFmtId="0" fontId="65" fillId="0" borderId="19" xfId="0" applyFont="1" applyBorder="1" applyAlignment="1">
      <alignment horizontal="left"/>
    </xf>
    <xf numFmtId="165" fontId="67" fillId="2" borderId="20" xfId="0" applyNumberFormat="1" applyFont="1" applyFill="1" applyBorder="1" applyAlignment="1">
      <alignment horizontal="right"/>
    </xf>
    <xf numFmtId="165" fontId="88" fillId="2" borderId="20" xfId="0" applyNumberFormat="1" applyFont="1" applyFill="1" applyBorder="1" applyAlignment="1">
      <alignment horizontal="right"/>
    </xf>
    <xf numFmtId="165" fontId="89" fillId="2" borderId="21" xfId="0" applyNumberFormat="1" applyFont="1" applyFill="1" applyBorder="1" applyAlignment="1">
      <alignment horizontal="right"/>
    </xf>
    <xf numFmtId="165" fontId="88" fillId="2" borderId="6" xfId="0" applyNumberFormat="1" applyFont="1" applyFill="1" applyBorder="1" applyAlignment="1">
      <alignment horizontal="right"/>
    </xf>
    <xf numFmtId="165" fontId="89" fillId="2" borderId="5" xfId="0" applyNumberFormat="1" applyFont="1" applyFill="1" applyBorder="1" applyAlignment="1">
      <alignment horizontal="right"/>
    </xf>
    <xf numFmtId="165" fontId="88" fillId="2" borderId="5" xfId="0" applyNumberFormat="1" applyFont="1" applyFill="1" applyBorder="1" applyAlignment="1">
      <alignment horizontal="right"/>
    </xf>
    <xf numFmtId="165" fontId="67" fillId="2" borderId="0" xfId="0" applyNumberFormat="1" applyFont="1" applyFill="1" applyBorder="1" applyAlignment="1">
      <alignment horizontal="right"/>
    </xf>
    <xf numFmtId="165" fontId="86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81" fillId="2" borderId="19" xfId="0" applyFont="1" applyFill="1" applyBorder="1" applyAlignment="1"/>
    <xf numFmtId="165" fontId="84" fillId="2" borderId="21" xfId="0" applyNumberFormat="1" applyFont="1" applyFill="1" applyBorder="1" applyAlignment="1">
      <alignment horizontal="right"/>
    </xf>
    <xf numFmtId="165" fontId="85" fillId="2" borderId="21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 vertical="center"/>
    </xf>
    <xf numFmtId="0" fontId="90" fillId="2" borderId="0" xfId="0" applyFont="1" applyFill="1" applyBorder="1" applyAlignment="1">
      <alignment horizontal="center" wrapText="1"/>
    </xf>
    <xf numFmtId="0" fontId="81" fillId="2" borderId="2" xfId="0" applyFont="1" applyFill="1" applyBorder="1" applyAlignment="1">
      <alignment horizontal="left"/>
    </xf>
    <xf numFmtId="165" fontId="84" fillId="2" borderId="20" xfId="0" applyNumberFormat="1" applyFont="1" applyFill="1" applyBorder="1" applyAlignment="1">
      <alignment horizontal="right"/>
    </xf>
    <xf numFmtId="0" fontId="81" fillId="2" borderId="4" xfId="0" applyFont="1" applyFill="1" applyBorder="1" applyAlignment="1">
      <alignment horizontal="center"/>
    </xf>
    <xf numFmtId="0" fontId="81" fillId="2" borderId="0" xfId="0" applyFont="1" applyFill="1" applyBorder="1" applyAlignment="1">
      <alignment horizontal="center"/>
    </xf>
    <xf numFmtId="0" fontId="81" fillId="2" borderId="5" xfId="0" applyFont="1" applyFill="1" applyBorder="1" applyAlignment="1">
      <alignment horizontal="center"/>
    </xf>
    <xf numFmtId="167" fontId="6" fillId="2" borderId="0" xfId="1" applyNumberFormat="1" applyFont="1" applyFill="1" applyBorder="1" applyAlignment="1" applyProtection="1">
      <alignment horizontal="center" vertical="center" wrapText="1"/>
    </xf>
    <xf numFmtId="0" fontId="65" fillId="2" borderId="4" xfId="0" applyFont="1" applyFill="1" applyBorder="1" applyAlignment="1">
      <alignment horizontal="center"/>
    </xf>
    <xf numFmtId="0" fontId="65" fillId="2" borderId="5" xfId="0" applyFont="1" applyFill="1" applyBorder="1" applyAlignment="1">
      <alignment horizontal="center"/>
    </xf>
    <xf numFmtId="0" fontId="65" fillId="0" borderId="20" xfId="0" applyFont="1" applyBorder="1" applyAlignment="1">
      <alignment horizontal="left"/>
    </xf>
    <xf numFmtId="164" fontId="68" fillId="2" borderId="0" xfId="0" applyNumberFormat="1" applyFont="1" applyFill="1" applyBorder="1"/>
    <xf numFmtId="0" fontId="68" fillId="2" borderId="0" xfId="0" applyFont="1" applyFill="1" applyBorder="1" applyAlignment="1"/>
    <xf numFmtId="0" fontId="65" fillId="0" borderId="4" xfId="0" applyFont="1" applyBorder="1" applyAlignment="1">
      <alignment horizontal="left"/>
    </xf>
    <xf numFmtId="0" fontId="81" fillId="2" borderId="3" xfId="0" applyFont="1" applyFill="1" applyBorder="1" applyAlignment="1">
      <alignment horizontal="left"/>
    </xf>
    <xf numFmtId="0" fontId="68" fillId="2" borderId="4" xfId="0" applyFont="1" applyFill="1" applyBorder="1" applyAlignment="1">
      <alignment vertical="top"/>
    </xf>
    <xf numFmtId="0" fontId="81" fillId="2" borderId="0" xfId="0" applyFont="1" applyFill="1" applyBorder="1" applyAlignment="1">
      <alignment horizontal="left"/>
    </xf>
    <xf numFmtId="0" fontId="68" fillId="2" borderId="0" xfId="0" applyFont="1" applyFill="1" applyBorder="1" applyAlignment="1">
      <alignment vertical="top"/>
    </xf>
    <xf numFmtId="0" fontId="81" fillId="2" borderId="5" xfId="0" applyFont="1" applyFill="1" applyBorder="1" applyAlignment="1">
      <alignment horizontal="left"/>
    </xf>
    <xf numFmtId="164" fontId="68" fillId="2" borderId="4" xfId="0" applyNumberFormat="1" applyFont="1" applyFill="1" applyBorder="1"/>
    <xf numFmtId="0" fontId="83" fillId="2" borderId="4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left"/>
    </xf>
    <xf numFmtId="0" fontId="68" fillId="2" borderId="19" xfId="0" applyFont="1" applyFill="1" applyBorder="1" applyAlignment="1">
      <alignment horizontal="left"/>
    </xf>
    <xf numFmtId="0" fontId="81" fillId="2" borderId="20" xfId="0" applyFont="1" applyFill="1" applyBorder="1" applyAlignment="1">
      <alignment horizontal="center"/>
    </xf>
    <xf numFmtId="165" fontId="86" fillId="2" borderId="20" xfId="0" applyNumberFormat="1" applyFont="1" applyFill="1" applyBorder="1" applyAlignment="1">
      <alignment horizontal="right"/>
    </xf>
    <xf numFmtId="0" fontId="68" fillId="2" borderId="20" xfId="0" applyFont="1" applyFill="1" applyBorder="1" applyAlignment="1"/>
    <xf numFmtId="0" fontId="64" fillId="2" borderId="22" xfId="0" applyFont="1" applyFill="1" applyBorder="1" applyAlignment="1"/>
    <xf numFmtId="0" fontId="64" fillId="2" borderId="11" xfId="0" applyFont="1" applyFill="1" applyBorder="1" applyAlignment="1"/>
    <xf numFmtId="0" fontId="65" fillId="2" borderId="23" xfId="0" applyFont="1" applyFill="1" applyBorder="1"/>
    <xf numFmtId="0" fontId="64" fillId="2" borderId="4" xfId="0" applyFont="1" applyFill="1" applyBorder="1" applyAlignment="1"/>
    <xf numFmtId="0" fontId="64" fillId="2" borderId="0" xfId="0" applyFont="1" applyFill="1" applyBorder="1" applyAlignment="1"/>
    <xf numFmtId="165" fontId="88" fillId="2" borderId="0" xfId="0" applyNumberFormat="1" applyFont="1" applyFill="1" applyBorder="1" applyAlignment="1">
      <alignment horizontal="right"/>
    </xf>
    <xf numFmtId="0" fontId="68" fillId="2" borderId="5" xfId="0" applyFont="1" applyFill="1" applyBorder="1" applyAlignment="1">
      <alignment horizontal="center"/>
    </xf>
    <xf numFmtId="0" fontId="64" fillId="2" borderId="13" xfId="0" applyFont="1" applyFill="1" applyBorder="1" applyAlignment="1"/>
    <xf numFmtId="0" fontId="65" fillId="2" borderId="6" xfId="0" applyFont="1" applyFill="1" applyBorder="1"/>
    <xf numFmtId="0" fontId="65" fillId="2" borderId="7" xfId="0" applyFont="1" applyFill="1" applyBorder="1"/>
    <xf numFmtId="165" fontId="91" fillId="2" borderId="0" xfId="0" applyNumberFormat="1" applyFont="1" applyFill="1" applyBorder="1" applyAlignment="1">
      <alignment horizontal="right"/>
    </xf>
    <xf numFmtId="0" fontId="65" fillId="2" borderId="6" xfId="0" applyFont="1" applyFill="1" applyBorder="1" applyAlignment="1"/>
    <xf numFmtId="0" fontId="68" fillId="2" borderId="6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61" fillId="2" borderId="53" xfId="0" applyFont="1" applyFill="1" applyBorder="1" applyAlignment="1">
      <alignment horizontal="center" vertical="center" wrapText="1"/>
    </xf>
    <xf numFmtId="0" fontId="61" fillId="3" borderId="5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/>
    <xf numFmtId="0" fontId="61" fillId="2" borderId="55" xfId="0" applyFont="1" applyFill="1" applyBorder="1" applyAlignment="1">
      <alignment horizontal="center" vertical="top" wrapText="1"/>
    </xf>
    <xf numFmtId="0" fontId="29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35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right"/>
    </xf>
    <xf numFmtId="0" fontId="34" fillId="2" borderId="5" xfId="0" applyFont="1" applyFill="1" applyBorder="1" applyAlignment="1">
      <alignment horizontal="right"/>
    </xf>
    <xf numFmtId="0" fontId="34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165" fontId="32" fillId="2" borderId="20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left" vertical="top"/>
    </xf>
    <xf numFmtId="0" fontId="26" fillId="2" borderId="4" xfId="0" applyFont="1" applyFill="1" applyBorder="1" applyAlignment="1">
      <alignment horizontal="center"/>
    </xf>
    <xf numFmtId="0" fontId="26" fillId="2" borderId="18" xfId="0" applyFont="1" applyFill="1" applyBorder="1" applyAlignment="1">
      <alignment horizontal="center"/>
    </xf>
    <xf numFmtId="165" fontId="32" fillId="2" borderId="16" xfId="0" applyNumberFormat="1" applyFont="1" applyFill="1" applyBorder="1" applyAlignment="1">
      <alignment horizontal="left"/>
    </xf>
    <xf numFmtId="0" fontId="26" fillId="2" borderId="18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left"/>
    </xf>
    <xf numFmtId="14" fontId="22" fillId="2" borderId="7" xfId="2" applyNumberFormat="1" applyFont="1" applyFill="1" applyBorder="1" applyAlignment="1" applyProtection="1">
      <alignment horizontal="right" vertical="center" wrapText="1" readingOrder="1"/>
    </xf>
    <xf numFmtId="0" fontId="23" fillId="2" borderId="8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9" fontId="24" fillId="2" borderId="10" xfId="0" applyNumberFormat="1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center" vertical="center"/>
    </xf>
    <xf numFmtId="14" fontId="19" fillId="2" borderId="1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2" xfId="2" applyFont="1" applyFill="1" applyBorder="1" applyAlignment="1" applyProtection="1">
      <alignment horizontal="left" wrapText="1" readingOrder="1"/>
    </xf>
    <xf numFmtId="0" fontId="7" fillId="2" borderId="0" xfId="0" applyFont="1" applyFill="1" applyBorder="1" applyAlignment="1">
      <alignment horizontal="right" vertical="center" indent="1" readingOrder="1"/>
    </xf>
    <xf numFmtId="14" fontId="1" fillId="2" borderId="4" xfId="0" applyNumberFormat="1" applyFont="1" applyFill="1" applyBorder="1" applyAlignment="1">
      <alignment horizontal="right"/>
    </xf>
    <xf numFmtId="0" fontId="14" fillId="2" borderId="4" xfId="0" applyFont="1" applyFill="1" applyBorder="1" applyAlignment="1">
      <alignment horizontal="right"/>
    </xf>
    <xf numFmtId="0" fontId="4" fillId="2" borderId="0" xfId="2" applyFill="1" applyBorder="1" applyAlignment="1" applyProtection="1">
      <alignment horizontal="left" vertical="center" readingOrder="1"/>
    </xf>
    <xf numFmtId="0" fontId="4" fillId="2" borderId="5" xfId="2" applyFill="1" applyBorder="1" applyAlignment="1" applyProtection="1">
      <alignment horizontal="right" vertical="center" wrapText="1" readingOrder="1"/>
    </xf>
    <xf numFmtId="0" fontId="21" fillId="2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 vertical="top" wrapText="1"/>
    </xf>
    <xf numFmtId="0" fontId="8" fillId="2" borderId="18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14" fontId="45" fillId="2" borderId="27" xfId="0" applyNumberFormat="1" applyFont="1" applyFill="1" applyBorder="1" applyAlignment="1">
      <alignment horizontal="center" vertical="center" wrapText="1"/>
    </xf>
    <xf numFmtId="14" fontId="45" fillId="2" borderId="28" xfId="0" applyNumberFormat="1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left"/>
    </xf>
    <xf numFmtId="0" fontId="31" fillId="2" borderId="4" xfId="0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4" fontId="23" fillId="2" borderId="12" xfId="0" applyNumberFormat="1" applyFont="1" applyFill="1" applyBorder="1" applyAlignment="1">
      <alignment horizontal="center" vertical="center"/>
    </xf>
    <xf numFmtId="0" fontId="45" fillId="2" borderId="2" xfId="0" applyFont="1" applyFill="1" applyBorder="1" applyAlignment="1">
      <alignment horizontal="left" vertical="center"/>
    </xf>
    <xf numFmtId="0" fontId="45" fillId="2" borderId="14" xfId="0" applyFont="1" applyFill="1" applyBorder="1" applyAlignment="1">
      <alignment horizontal="center"/>
    </xf>
    <xf numFmtId="164" fontId="45" fillId="2" borderId="14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/>
    </xf>
    <xf numFmtId="0" fontId="31" fillId="2" borderId="0" xfId="0" applyFont="1" applyFill="1" applyBorder="1" applyAlignment="1">
      <alignment horizontal="left"/>
    </xf>
    <xf numFmtId="0" fontId="31" fillId="2" borderId="0" xfId="0" applyFont="1" applyFill="1" applyBorder="1" applyAlignment="1">
      <alignment horizontal="center"/>
    </xf>
    <xf numFmtId="0" fontId="45" fillId="2" borderId="26" xfId="0" applyFont="1" applyFill="1" applyBorder="1" applyAlignment="1">
      <alignment horizontal="center" vertical="top"/>
    </xf>
    <xf numFmtId="0" fontId="45" fillId="2" borderId="14" xfId="0" applyFont="1" applyFill="1" applyBorder="1" applyAlignment="1">
      <alignment horizontal="center" vertical="center"/>
    </xf>
    <xf numFmtId="0" fontId="45" fillId="2" borderId="3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/>
    </xf>
    <xf numFmtId="0" fontId="45" fillId="2" borderId="1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wrapText="1"/>
    </xf>
    <xf numFmtId="0" fontId="1" fillId="2" borderId="0" xfId="2" applyFont="1" applyFill="1" applyBorder="1" applyAlignment="1" applyProtection="1">
      <alignment horizontal="center" wrapText="1" readingOrder="1"/>
    </xf>
    <xf numFmtId="0" fontId="30" fillId="0" borderId="0" xfId="0" applyFont="1" applyBorder="1" applyAlignment="1">
      <alignment horizontal="right"/>
    </xf>
    <xf numFmtId="165" fontId="51" fillId="2" borderId="5" xfId="0" applyNumberFormat="1" applyFont="1" applyFill="1" applyBorder="1" applyAlignment="1">
      <alignment horizontal="right"/>
    </xf>
    <xf numFmtId="165" fontId="32" fillId="2" borderId="19" xfId="0" applyNumberFormat="1" applyFont="1" applyFill="1" applyBorder="1" applyAlignment="1">
      <alignment horizontal="center"/>
    </xf>
    <xf numFmtId="165" fontId="51" fillId="2" borderId="21" xfId="0" applyNumberFormat="1" applyFont="1" applyFill="1" applyBorder="1" applyAlignment="1">
      <alignment horizontal="right"/>
    </xf>
    <xf numFmtId="165" fontId="32" fillId="2" borderId="19" xfId="0" applyNumberFormat="1" applyFont="1" applyFill="1" applyBorder="1" applyAlignment="1">
      <alignment horizontal="left"/>
    </xf>
    <xf numFmtId="14" fontId="19" fillId="2" borderId="31" xfId="0" applyNumberFormat="1" applyFont="1" applyFill="1" applyBorder="1" applyAlignment="1">
      <alignment horizontal="center" vertical="center"/>
    </xf>
    <xf numFmtId="0" fontId="30" fillId="0" borderId="3" xfId="0" applyFont="1" applyBorder="1" applyAlignment="1">
      <alignment horizontal="right"/>
    </xf>
    <xf numFmtId="0" fontId="30" fillId="0" borderId="2" xfId="0" applyFont="1" applyBorder="1" applyAlignment="1">
      <alignment horizontal="right"/>
    </xf>
    <xf numFmtId="0" fontId="14" fillId="2" borderId="5" xfId="0" applyFont="1" applyFill="1" applyBorder="1" applyAlignment="1">
      <alignment horizontal="right"/>
    </xf>
    <xf numFmtId="165" fontId="32" fillId="2" borderId="21" xfId="0" applyNumberFormat="1" applyFont="1" applyFill="1" applyBorder="1" applyAlignment="1">
      <alignment horizontal="right"/>
    </xf>
    <xf numFmtId="165" fontId="32" fillId="2" borderId="21" xfId="0" applyNumberFormat="1" applyFont="1" applyFill="1" applyBorder="1" applyAlignment="1">
      <alignment horizontal="center"/>
    </xf>
    <xf numFmtId="165" fontId="32" fillId="2" borderId="20" xfId="0" applyNumberFormat="1" applyFont="1" applyFill="1" applyBorder="1" applyAlignment="1">
      <alignment horizontal="center"/>
    </xf>
    <xf numFmtId="0" fontId="30" fillId="0" borderId="19" xfId="0" applyFont="1" applyBorder="1" applyAlignment="1">
      <alignment horizontal="left"/>
    </xf>
    <xf numFmtId="14" fontId="19" fillId="2" borderId="29" xfId="0" applyNumberFormat="1" applyFont="1" applyFill="1" applyBorder="1" applyAlignment="1">
      <alignment horizontal="center" vertical="center"/>
    </xf>
    <xf numFmtId="14" fontId="19" fillId="2" borderId="30" xfId="0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 applyProtection="1">
      <alignment horizontal="right" vertical="center" wrapText="1" readingOrder="1"/>
    </xf>
    <xf numFmtId="0" fontId="18" fillId="2" borderId="4" xfId="0" applyFont="1" applyFill="1" applyBorder="1" applyAlignment="1">
      <alignment horizontal="left" readingOrder="1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14" fontId="22" fillId="2" borderId="5" xfId="2" applyNumberFormat="1" applyFont="1" applyFill="1" applyBorder="1" applyAlignment="1" applyProtection="1">
      <alignment horizontal="right" vertical="center" wrapText="1" readingOrder="1"/>
    </xf>
    <xf numFmtId="0" fontId="5" fillId="2" borderId="3" xfId="2" applyFont="1" applyFill="1" applyBorder="1" applyAlignment="1" applyProtection="1">
      <alignment horizontal="right" vertical="center" wrapText="1" readingOrder="1"/>
    </xf>
    <xf numFmtId="0" fontId="1" fillId="2" borderId="2" xfId="0" applyFont="1" applyFill="1" applyBorder="1" applyAlignment="1">
      <alignment horizontal="left" vertical="center"/>
    </xf>
    <xf numFmtId="0" fontId="60" fillId="2" borderId="40" xfId="0" applyFont="1" applyFill="1" applyBorder="1" applyAlignment="1">
      <alignment horizontal="center" vertical="center" wrapText="1"/>
    </xf>
    <xf numFmtId="0" fontId="60" fillId="2" borderId="36" xfId="0" applyFont="1" applyFill="1" applyBorder="1" applyAlignment="1">
      <alignment horizontal="center" vertical="center" wrapText="1"/>
    </xf>
    <xf numFmtId="0" fontId="61" fillId="2" borderId="36" xfId="0" applyFont="1" applyFill="1" applyBorder="1" applyAlignment="1">
      <alignment horizontal="center" vertical="center" wrapText="1"/>
    </xf>
    <xf numFmtId="0" fontId="60" fillId="2" borderId="40" xfId="0" applyFont="1" applyFill="1" applyBorder="1" applyAlignment="1">
      <alignment horizontal="center" vertical="top" wrapText="1"/>
    </xf>
    <xf numFmtId="0" fontId="60" fillId="2" borderId="36" xfId="0" applyFont="1" applyFill="1" applyBorder="1" applyAlignment="1">
      <alignment horizontal="center" vertical="top" wrapText="1"/>
    </xf>
    <xf numFmtId="0" fontId="54" fillId="2" borderId="33" xfId="2" applyFont="1" applyFill="1" applyBorder="1" applyAlignment="1" applyProtection="1">
      <alignment horizontal="right"/>
    </xf>
    <xf numFmtId="0" fontId="40" fillId="2" borderId="35" xfId="0" applyFont="1" applyFill="1" applyBorder="1" applyAlignment="1">
      <alignment horizontal="right"/>
    </xf>
    <xf numFmtId="0" fontId="55" fillId="2" borderId="35" xfId="0" applyFont="1" applyFill="1" applyBorder="1" applyAlignment="1">
      <alignment horizontal="right"/>
    </xf>
    <xf numFmtId="0" fontId="57" fillId="2" borderId="35" xfId="0" applyFont="1" applyFill="1" applyBorder="1" applyAlignment="1">
      <alignment horizontal="right"/>
    </xf>
    <xf numFmtId="0" fontId="58" fillId="2" borderId="36" xfId="0" applyFont="1" applyFill="1" applyBorder="1" applyAlignment="1">
      <alignment horizontal="center"/>
    </xf>
    <xf numFmtId="14" fontId="64" fillId="2" borderId="12" xfId="0" applyNumberFormat="1" applyFont="1" applyFill="1" applyBorder="1" applyAlignment="1">
      <alignment horizontal="center" vertical="center"/>
    </xf>
    <xf numFmtId="0" fontId="81" fillId="2" borderId="18" xfId="0" applyFont="1" applyFill="1" applyBorder="1" applyAlignment="1">
      <alignment horizontal="center"/>
    </xf>
    <xf numFmtId="0" fontId="68" fillId="2" borderId="18" xfId="0" applyFont="1" applyFill="1" applyBorder="1" applyAlignment="1">
      <alignment horizontal="left" wrapText="1"/>
    </xf>
    <xf numFmtId="0" fontId="68" fillId="2" borderId="4" xfId="0" applyFont="1" applyFill="1" applyBorder="1" applyAlignment="1">
      <alignment horizontal="left" wrapText="1"/>
    </xf>
    <xf numFmtId="0" fontId="68" fillId="2" borderId="18" xfId="0" applyFont="1" applyFill="1" applyBorder="1" applyAlignment="1">
      <alignment horizontal="center"/>
    </xf>
    <xf numFmtId="0" fontId="81" fillId="2" borderId="14" xfId="0" applyFont="1" applyFill="1" applyBorder="1" applyAlignment="1">
      <alignment horizontal="left"/>
    </xf>
    <xf numFmtId="0" fontId="65" fillId="2" borderId="18" xfId="0" applyFont="1" applyFill="1" applyBorder="1" applyAlignment="1">
      <alignment horizontal="center" wrapText="1"/>
    </xf>
    <xf numFmtId="0" fontId="65" fillId="2" borderId="14" xfId="0" applyFont="1" applyFill="1" applyBorder="1" applyAlignment="1">
      <alignment horizontal="center"/>
    </xf>
    <xf numFmtId="0" fontId="68" fillId="2" borderId="18" xfId="0" applyFont="1" applyFill="1" applyBorder="1" applyAlignment="1">
      <alignment horizontal="left"/>
    </xf>
    <xf numFmtId="0" fontId="82" fillId="2" borderId="18" xfId="0" applyFont="1" applyFill="1" applyBorder="1" applyAlignment="1">
      <alignment horizontal="center"/>
    </xf>
    <xf numFmtId="0" fontId="0" fillId="0" borderId="52" xfId="0" applyFont="1" applyBorder="1" applyAlignment="1">
      <alignment horizontal="center"/>
    </xf>
    <xf numFmtId="0" fontId="66" fillId="2" borderId="11" xfId="0" applyFont="1" applyFill="1" applyBorder="1" applyAlignment="1">
      <alignment horizontal="center" vertical="center"/>
    </xf>
    <xf numFmtId="14" fontId="64" fillId="2" borderId="29" xfId="0" applyNumberFormat="1" applyFont="1" applyFill="1" applyBorder="1" applyAlignment="1">
      <alignment horizontal="center" vertical="center"/>
    </xf>
    <xf numFmtId="0" fontId="64" fillId="2" borderId="0" xfId="0" applyFont="1" applyFill="1" applyBorder="1" applyAlignment="1">
      <alignment horizontal="left"/>
    </xf>
    <xf numFmtId="14" fontId="80" fillId="2" borderId="5" xfId="2" applyNumberFormat="1" applyFont="1" applyFill="1" applyBorder="1" applyAlignment="1" applyProtection="1">
      <alignment horizontal="right" vertical="center" wrapText="1" readingOrder="1"/>
    </xf>
    <xf numFmtId="0" fontId="64" fillId="2" borderId="8" xfId="0" applyFont="1" applyFill="1" applyBorder="1" applyAlignment="1">
      <alignment horizontal="right"/>
    </xf>
    <xf numFmtId="0" fontId="64" fillId="2" borderId="9" xfId="0" applyFont="1" applyFill="1" applyBorder="1" applyAlignment="1">
      <alignment horizontal="right"/>
    </xf>
    <xf numFmtId="9" fontId="67" fillId="2" borderId="10" xfId="0" applyNumberFormat="1" applyFont="1" applyFill="1" applyBorder="1" applyAlignment="1">
      <alignment horizontal="center"/>
    </xf>
    <xf numFmtId="0" fontId="68" fillId="2" borderId="0" xfId="0" applyFont="1" applyFill="1" applyBorder="1" applyAlignment="1">
      <alignment horizontal="center"/>
    </xf>
    <xf numFmtId="0" fontId="68" fillId="2" borderId="4" xfId="0" applyFont="1" applyFill="1" applyBorder="1" applyAlignment="1">
      <alignment horizontal="left" readingOrder="1"/>
    </xf>
    <xf numFmtId="0" fontId="64" fillId="2" borderId="0" xfId="0" applyFont="1" applyFill="1" applyBorder="1" applyAlignment="1">
      <alignment horizontal="center"/>
    </xf>
    <xf numFmtId="0" fontId="69" fillId="2" borderId="5" xfId="2" applyFont="1" applyFill="1" applyBorder="1" applyAlignment="1" applyProtection="1">
      <alignment horizontal="right" vertical="center" wrapText="1" readingOrder="1"/>
    </xf>
    <xf numFmtId="0" fontId="64" fillId="2" borderId="4" xfId="0" applyFont="1" applyFill="1" applyBorder="1" applyAlignment="1">
      <alignment horizontal="right"/>
    </xf>
    <xf numFmtId="0" fontId="79" fillId="2" borderId="0" xfId="2" applyFont="1" applyFill="1" applyBorder="1" applyAlignment="1" applyProtection="1">
      <alignment horizontal="left" vertical="center" readingOrder="1"/>
    </xf>
    <xf numFmtId="0" fontId="79" fillId="2" borderId="5" xfId="2" applyFont="1" applyFill="1" applyBorder="1" applyAlignment="1" applyProtection="1">
      <alignment horizontal="right" vertical="center" wrapText="1" readingOrder="1"/>
    </xf>
    <xf numFmtId="0" fontId="70" fillId="2" borderId="48" xfId="0" applyFont="1" applyFill="1" applyBorder="1" applyAlignment="1">
      <alignment horizontal="center"/>
    </xf>
    <xf numFmtId="0" fontId="68" fillId="2" borderId="0" xfId="0" applyFont="1" applyFill="1" applyBorder="1" applyAlignment="1">
      <alignment horizontal="right" vertical="center" indent="1" readingOrder="1"/>
    </xf>
    <xf numFmtId="0" fontId="72" fillId="2" borderId="48" xfId="2" applyFont="1" applyFill="1" applyBorder="1" applyAlignment="1" applyProtection="1">
      <alignment horizontal="center"/>
    </xf>
    <xf numFmtId="14" fontId="64" fillId="2" borderId="4" xfId="0" applyNumberFormat="1" applyFont="1" applyFill="1" applyBorder="1" applyAlignment="1">
      <alignment horizontal="right"/>
    </xf>
    <xf numFmtId="0" fontId="21" fillId="2" borderId="44" xfId="0" applyFont="1" applyFill="1" applyBorder="1" applyAlignment="1">
      <alignment horizontal="center" vertical="center"/>
    </xf>
    <xf numFmtId="0" fontId="64" fillId="2" borderId="1" xfId="0" applyFont="1" applyFill="1" applyBorder="1" applyAlignment="1">
      <alignment horizontal="right"/>
    </xf>
    <xf numFmtId="0" fontId="69" fillId="2" borderId="3" xfId="2" applyFont="1" applyFill="1" applyBorder="1" applyAlignment="1" applyProtection="1">
      <alignment horizontal="right" vertical="center" wrapText="1" readingOrder="1"/>
    </xf>
  </cellXfs>
  <cellStyles count="4">
    <cellStyle name="Гиперссылка" xfId="2" builtinId="8"/>
    <cellStyle name="Денежный" xfId="1" builtinId="4"/>
    <cellStyle name="Обычный" xfId="0" builtinId="0"/>
    <cellStyle name="Обычн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8C211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C211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iagrams/_rels/data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jpeg"/></Relationships>
</file>

<file path=xl/diagrams/_rels/data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png"/></Relationships>
</file>

<file path=xl/diagrams/_rels/data1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6.png"/></Relationships>
</file>

<file path=xl/diagrams/_rels/data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jpeg"/></Relationships>
</file>

<file path=xl/diagrams/_rels/data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jpeg"/></Relationships>
</file>

<file path=xl/diagrams/_rels/data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iagrams/_rels/data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jpeg"/></Relationships>
</file>

<file path=xl/diagrams/_rels/data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iagrams/_rels/data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3.jpeg"/></Relationships>
</file>

<file path=xl/diagrams/_rels/data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4.jpeg"/></Relationships>
</file>

<file path=xl/diagrams/_rels/data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iagrams/_rels/data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iagrams/_rels/data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iagrams/_rels/data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jpeg"/></Relationships>
</file>

<file path=xl/diagrams/_rels/data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iagrams/_rels/data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iagrams/_rels/data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iagrams/_rels/data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6.png"/></Relationships>
</file>

<file path=xl/diagrams/_rels/data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iagrams/_rels/data8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38.png"/></Relationships>
</file>

<file path=xl/diagrams/_rels/data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iagram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jpeg"/></Relationships>
</file>

<file path=xl/diagram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png"/></Relationships>
</file>

<file path=xl/diagrams/_rels/drawing1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6.png"/></Relationships>
</file>

<file path=xl/diagram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jpeg"/></Relationships>
</file>

<file path=xl/diagram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jpeg"/></Relationships>
</file>

<file path=xl/diagram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iagram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jpeg"/></Relationships>
</file>

<file path=xl/diagram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iagram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3.jpeg"/></Relationships>
</file>

<file path=xl/diagram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4.jpeg"/></Relationships>
</file>

<file path=xl/diagram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iagram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iagram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iagram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jpeg"/></Relationships>
</file>

<file path=xl/diagram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iagram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iagram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iagram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6.png"/></Relationships>
</file>

<file path=xl/diagram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iagrams/_rels/drawing8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38.png"/></Relationships>
</file>

<file path=xl/diagram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0.xml><?xml version="1.0" encoding="utf-8"?>
<dgm:colorsDef xmlns:dgm="http://schemas.openxmlformats.org/drawingml/2006/diagram" xmlns:a="http://schemas.openxmlformats.org/drawingml/2006/main" uniqueId="urn:microsoft.com/office/officeart/2005/8/colors/accent0_1">
  <dgm:title val=""/>
  <dgm:desc val=""/>
  <dgm:catLst>
    <dgm:cat type="mainScheme" pri="10100"/>
  </dgm:catLst>
  <dgm:styleLbl name="node0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dk1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dk1"/>
    </dgm:fillClrLst>
    <dgm:linClrLst meth="repeat">
      <a:schemeClr val="dk1"/>
    </dgm:linClrLst>
    <dgm:effectClrLst/>
    <dgm:txLinClrLst/>
    <dgm:txFillClrLst/>
    <dgm:txEffectClrLst/>
  </dgm:styleLbl>
  <dgm:styleLbl name="parChTrans2D3">
    <dgm:fillClrLst meth="repeat">
      <a:schemeClr val="dk1"/>
    </dgm:fillClrLst>
    <dgm:linClrLst meth="repeat">
      <a:schemeClr val="dk1"/>
    </dgm:linClrLst>
    <dgm:effectClrLst/>
    <dgm:txLinClrLst/>
    <dgm:txFillClrLst/>
    <dgm:txEffectClrLst/>
  </dgm:styleLbl>
  <dgm:styleLbl name="parChTrans2D4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dk1"/>
    </dgm:fillClrLst>
    <dgm:linClrLst meth="repeat">
      <a:schemeClr val="dk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1"/>
    </dgm:fillClrLst>
    <dgm:linClrLst meth="repeat">
      <a:schemeClr val="dk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1"/>
    </dgm:fillClrLst>
    <dgm:linClrLst meth="repeat">
      <a:schemeClr val="dk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1"/>
    </dgm:fillClrLst>
    <dgm:linClrLst meth="repeat">
      <a:schemeClr val="dk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dk1">
        <a:alpha val="4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dk1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1">
        <a:shade val="8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dk1">
        <a:tint val="50000"/>
        <a:alpha val="4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dk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1.xml><?xml version="1.0" encoding="utf-8"?>
<dgm:colorsDef xmlns:dgm="http://schemas.openxmlformats.org/drawingml/2006/diagram" xmlns:a="http://schemas.openxmlformats.org/drawingml/2006/main" uniqueId="urn:microsoft.com/office/officeart/2005/8/colors/accent0_3">
  <dgm:title val=""/>
  <dgm:desc val=""/>
  <dgm:catLst>
    <dgm:cat type="mainScheme" pri="10300"/>
  </dgm:catLst>
  <dgm:styleLbl name="node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lignNode1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ln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vennNode1">
    <dgm:fillClrLst meth="repeat">
      <a:schemeClr val="dk2">
        <a:alpha val="50000"/>
      </a:schemeClr>
    </dgm:fillClrLst>
    <dgm:linClrLst meth="repeat">
      <a:schemeClr val="lt2"/>
    </dgm:linClrLst>
    <dgm:effectClrLst/>
    <dgm:txLinClrLst/>
    <dgm:txFillClrLst/>
    <dgm:txEffectClrLst/>
  </dgm:styleLbl>
  <dgm:styleLbl name="node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fgImgPlace1">
    <dgm:fillClrLst meth="repeat">
      <a:schemeClr val="dk2">
        <a:tint val="50000"/>
      </a:schemeClr>
    </dgm:fillClrLst>
    <dgm:linClrLst meth="repeat">
      <a:schemeClr val="lt2"/>
    </dgm:linClrLst>
    <dgm:effectClrLst/>
    <dgm:txLinClrLst/>
    <dgm:txFillClrLst meth="repeat">
      <a:schemeClr val="lt2"/>
    </dgm:txFillClrLst>
    <dgm:txEffectClrLst/>
  </dgm:styleLbl>
  <dgm:styleLbl name="align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bg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callout">
    <dgm:fillClrLst meth="repeat">
      <a:schemeClr val="dk2"/>
    </dgm:fillClrLst>
    <dgm:linClrLst meth="repeat">
      <a:schemeClr val="dk2">
        <a:tint val="50000"/>
      </a:schemeClr>
    </dgm:linClrLst>
    <dgm:effectClrLst/>
    <dgm:txLinClrLst/>
    <dgm:txFillClrLst meth="repeat">
      <a:schemeClr val="lt2"/>
    </dgm:txFillClrLst>
    <dgm:txEffectClrLst/>
  </dgm:styleLbl>
  <dgm:styleLbl name="asst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parCh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lt2"/>
    </dgm:txFillClrLst>
    <dgm:txEffectClrLst/>
  </dgm:styleLbl>
  <dgm:styleLbl name="parChTrans2D2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3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4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1D1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2">
        <a:alpha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dk2">
        <a:tint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2">
        <a:shade val="8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dk2">
        <a:tint val="50000"/>
        <a:alpha val="4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dk2">
        <a:tint val="60000"/>
      </a:schemeClr>
    </dgm:fillClrLst>
    <dgm:linClrLst meth="repeat">
      <a:schemeClr val="lt2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2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7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8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9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0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accent0_3">
  <dgm:title val=""/>
  <dgm:desc val=""/>
  <dgm:catLst>
    <dgm:cat type="mainScheme" pri="10300"/>
  </dgm:catLst>
  <dgm:styleLbl name="node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lignNode1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ln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vennNode1">
    <dgm:fillClrLst meth="repeat">
      <a:schemeClr val="dk2">
        <a:alpha val="50000"/>
      </a:schemeClr>
    </dgm:fillClrLst>
    <dgm:linClrLst meth="repeat">
      <a:schemeClr val="lt2"/>
    </dgm:linClrLst>
    <dgm:effectClrLst/>
    <dgm:txLinClrLst/>
    <dgm:txFillClrLst/>
    <dgm:txEffectClrLst/>
  </dgm:styleLbl>
  <dgm:styleLbl name="node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fgImgPlace1">
    <dgm:fillClrLst meth="repeat">
      <a:schemeClr val="dk2">
        <a:tint val="50000"/>
      </a:schemeClr>
    </dgm:fillClrLst>
    <dgm:linClrLst meth="repeat">
      <a:schemeClr val="lt2"/>
    </dgm:linClrLst>
    <dgm:effectClrLst/>
    <dgm:txLinClrLst/>
    <dgm:txFillClrLst meth="repeat">
      <a:schemeClr val="lt2"/>
    </dgm:txFillClrLst>
    <dgm:txEffectClrLst/>
  </dgm:styleLbl>
  <dgm:styleLbl name="align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bg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callout">
    <dgm:fillClrLst meth="repeat">
      <a:schemeClr val="dk2"/>
    </dgm:fillClrLst>
    <dgm:linClrLst meth="repeat">
      <a:schemeClr val="dk2">
        <a:tint val="50000"/>
      </a:schemeClr>
    </dgm:linClrLst>
    <dgm:effectClrLst/>
    <dgm:txLinClrLst/>
    <dgm:txFillClrLst meth="repeat">
      <a:schemeClr val="lt2"/>
    </dgm:txFillClrLst>
    <dgm:txEffectClrLst/>
  </dgm:styleLbl>
  <dgm:styleLbl name="asst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parCh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lt2"/>
    </dgm:txFillClrLst>
    <dgm:txEffectClrLst/>
  </dgm:styleLbl>
  <dgm:styleLbl name="parChTrans2D2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3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4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1D1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2">
        <a:alpha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dk2">
        <a:tint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2">
        <a:shade val="8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dk2">
        <a:tint val="50000"/>
        <a:alpha val="4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dk2">
        <a:tint val="60000"/>
      </a:schemeClr>
    </dgm:fillClrLst>
    <dgm:linClrLst meth="repeat">
      <a:schemeClr val="lt2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2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accent0_3">
  <dgm:title val=""/>
  <dgm:desc val=""/>
  <dgm:catLst>
    <dgm:cat type="mainScheme" pri="10300"/>
  </dgm:catLst>
  <dgm:styleLbl name="node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lignNode1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ln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vennNode1">
    <dgm:fillClrLst meth="repeat">
      <a:schemeClr val="dk2">
        <a:alpha val="50000"/>
      </a:schemeClr>
    </dgm:fillClrLst>
    <dgm:linClrLst meth="repeat">
      <a:schemeClr val="lt2"/>
    </dgm:linClrLst>
    <dgm:effectClrLst/>
    <dgm:txLinClrLst/>
    <dgm:txFillClrLst/>
    <dgm:txEffectClrLst/>
  </dgm:styleLbl>
  <dgm:styleLbl name="node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fgImgPlace1">
    <dgm:fillClrLst meth="repeat">
      <a:schemeClr val="dk2">
        <a:tint val="50000"/>
      </a:schemeClr>
    </dgm:fillClrLst>
    <dgm:linClrLst meth="repeat">
      <a:schemeClr val="lt2"/>
    </dgm:linClrLst>
    <dgm:effectClrLst/>
    <dgm:txLinClrLst/>
    <dgm:txFillClrLst meth="repeat">
      <a:schemeClr val="lt2"/>
    </dgm:txFillClrLst>
    <dgm:txEffectClrLst/>
  </dgm:styleLbl>
  <dgm:styleLbl name="align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bg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callout">
    <dgm:fillClrLst meth="repeat">
      <a:schemeClr val="dk2"/>
    </dgm:fillClrLst>
    <dgm:linClrLst meth="repeat">
      <a:schemeClr val="dk2">
        <a:tint val="50000"/>
      </a:schemeClr>
    </dgm:linClrLst>
    <dgm:effectClrLst/>
    <dgm:txLinClrLst/>
    <dgm:txFillClrLst meth="repeat">
      <a:schemeClr val="lt2"/>
    </dgm:txFillClrLst>
    <dgm:txEffectClrLst/>
  </dgm:styleLbl>
  <dgm:styleLbl name="asst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parCh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lt2"/>
    </dgm:txFillClrLst>
    <dgm:txEffectClrLst/>
  </dgm:styleLbl>
  <dgm:styleLbl name="parChTrans2D2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3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4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1D1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2">
        <a:alpha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dk2">
        <a:tint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2">
        <a:shade val="8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dk2">
        <a:tint val="50000"/>
        <a:alpha val="4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dk2">
        <a:tint val="60000"/>
      </a:schemeClr>
    </dgm:fillClrLst>
    <dgm:linClrLst meth="repeat">
      <a:schemeClr val="lt2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2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8.xml><?xml version="1.0" encoding="utf-8"?>
<dgm:colorsDef xmlns:dgm="http://schemas.openxmlformats.org/drawingml/2006/diagram" xmlns:a="http://schemas.openxmlformats.org/drawingml/2006/main" uniqueId="urn:microsoft.com/office/officeart/2005/8/colors/accent0_3">
  <dgm:title val=""/>
  <dgm:desc val=""/>
  <dgm:catLst>
    <dgm:cat type="mainScheme" pri="10300"/>
  </dgm:catLst>
  <dgm:styleLbl name="node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lignNode1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ln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vennNode1">
    <dgm:fillClrLst meth="repeat">
      <a:schemeClr val="dk2">
        <a:alpha val="50000"/>
      </a:schemeClr>
    </dgm:fillClrLst>
    <dgm:linClrLst meth="repeat">
      <a:schemeClr val="lt2"/>
    </dgm:linClrLst>
    <dgm:effectClrLst/>
    <dgm:txLinClrLst/>
    <dgm:txFillClrLst/>
    <dgm:txEffectClrLst/>
  </dgm:styleLbl>
  <dgm:styleLbl name="node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fgImgPlace1">
    <dgm:fillClrLst meth="repeat">
      <a:schemeClr val="dk2">
        <a:tint val="50000"/>
      </a:schemeClr>
    </dgm:fillClrLst>
    <dgm:linClrLst meth="repeat">
      <a:schemeClr val="lt2"/>
    </dgm:linClrLst>
    <dgm:effectClrLst/>
    <dgm:txLinClrLst/>
    <dgm:txFillClrLst meth="repeat">
      <a:schemeClr val="lt2"/>
    </dgm:txFillClrLst>
    <dgm:txEffectClrLst/>
  </dgm:styleLbl>
  <dgm:styleLbl name="align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bg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callout">
    <dgm:fillClrLst meth="repeat">
      <a:schemeClr val="dk2"/>
    </dgm:fillClrLst>
    <dgm:linClrLst meth="repeat">
      <a:schemeClr val="dk2">
        <a:tint val="50000"/>
      </a:schemeClr>
    </dgm:linClrLst>
    <dgm:effectClrLst/>
    <dgm:txLinClrLst/>
    <dgm:txFillClrLst meth="repeat">
      <a:schemeClr val="lt2"/>
    </dgm:txFillClrLst>
    <dgm:txEffectClrLst/>
  </dgm:styleLbl>
  <dgm:styleLbl name="asst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parCh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lt2"/>
    </dgm:txFillClrLst>
    <dgm:txEffectClrLst/>
  </dgm:styleLbl>
  <dgm:styleLbl name="parChTrans2D2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3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4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1D1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2">
        <a:alpha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dk2">
        <a:tint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2">
        <a:shade val="8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dk2">
        <a:tint val="50000"/>
        <a:alpha val="4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dk2">
        <a:tint val="60000"/>
      </a:schemeClr>
    </dgm:fillClrLst>
    <dgm:linClrLst meth="repeat">
      <a:schemeClr val="lt2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2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9.xml><?xml version="1.0" encoding="utf-8"?>
<dgm:colorsDef xmlns:dgm="http://schemas.openxmlformats.org/drawingml/2006/diagram" xmlns:a="http://schemas.openxmlformats.org/drawingml/2006/main" uniqueId="urn:microsoft.com/office/officeart/2005/8/colors/accent0_3">
  <dgm:title val=""/>
  <dgm:desc val=""/>
  <dgm:catLst>
    <dgm:cat type="mainScheme" pri="10300"/>
  </dgm:catLst>
  <dgm:styleLbl name="node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lignNode1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ln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vennNode1">
    <dgm:fillClrLst meth="repeat">
      <a:schemeClr val="dk2">
        <a:alpha val="50000"/>
      </a:schemeClr>
    </dgm:fillClrLst>
    <dgm:linClrLst meth="repeat">
      <a:schemeClr val="lt2"/>
    </dgm:linClrLst>
    <dgm:effectClrLst/>
    <dgm:txLinClrLst/>
    <dgm:txFillClrLst/>
    <dgm:txEffectClrLst/>
  </dgm:styleLbl>
  <dgm:styleLbl name="node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fgImgPlace1">
    <dgm:fillClrLst meth="repeat">
      <a:schemeClr val="dk2">
        <a:tint val="50000"/>
      </a:schemeClr>
    </dgm:fillClrLst>
    <dgm:linClrLst meth="repeat">
      <a:schemeClr val="lt2"/>
    </dgm:linClrLst>
    <dgm:effectClrLst/>
    <dgm:txLinClrLst/>
    <dgm:txFillClrLst meth="repeat">
      <a:schemeClr val="lt2"/>
    </dgm:txFillClrLst>
    <dgm:txEffectClrLst/>
  </dgm:styleLbl>
  <dgm:styleLbl name="align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bg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callout">
    <dgm:fillClrLst meth="repeat">
      <a:schemeClr val="dk2"/>
    </dgm:fillClrLst>
    <dgm:linClrLst meth="repeat">
      <a:schemeClr val="dk2">
        <a:tint val="50000"/>
      </a:schemeClr>
    </dgm:linClrLst>
    <dgm:effectClrLst/>
    <dgm:txLinClrLst/>
    <dgm:txFillClrLst meth="repeat">
      <a:schemeClr val="lt2"/>
    </dgm:txFillClrLst>
    <dgm:txEffectClrLst/>
  </dgm:styleLbl>
  <dgm:styleLbl name="asst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parCh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lt2"/>
    </dgm:txFillClrLst>
    <dgm:txEffectClrLst/>
  </dgm:styleLbl>
  <dgm:styleLbl name="parChTrans2D2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3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4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1D1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2">
        <a:alpha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dk2">
        <a:tint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2">
        <a:shade val="8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dk2">
        <a:tint val="50000"/>
        <a:alpha val="4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dk2">
        <a:tint val="60000"/>
      </a:schemeClr>
    </dgm:fillClrLst>
    <dgm:linClrLst meth="repeat">
      <a:schemeClr val="lt2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2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63B197CE-4618-47C0-936A-534C385C9431}" type="doc">
      <dgm:prSet loTypeId="urn:microsoft.com/office/officeart/2005/8/layout/pList1#8" loCatId="list" qsTypeId="urn:microsoft.com/office/officeart/2005/8/quickstyle/simple1" qsCatId="simple" csTypeId="urn:microsoft.com/office/officeart/2005/8/colors/accent1_2" csCatId="accent1" phldr="1"/>
      <dgm:spPr/>
    </dgm:pt>
    <dgm:pt modelId="{79B0C0EF-C382-4911-B5EB-0D5ECB408348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Шамони темный</a:t>
          </a:r>
        </a:p>
      </dgm:t>
    </dgm:pt>
    <dgm:pt modelId="{081D53C2-2820-46DA-A49D-CE6381B258F5}" type="parTrans" cxnId="{831BF023-3E20-415D-8FD3-2F542D7B0FD0}">
      <dgm:prSet/>
      <dgm:spPr/>
      <dgm:t>
        <a:bodyPr/>
        <a:lstStyle/>
        <a:p>
          <a:endParaRPr lang="ru-RU"/>
        </a:p>
      </dgm:t>
    </dgm:pt>
    <dgm:pt modelId="{5EBF9782-95A1-465D-BAC2-A79EEDD56EEC}" type="sibTrans" cxnId="{831BF023-3E20-415D-8FD3-2F542D7B0FD0}">
      <dgm:prSet/>
      <dgm:spPr/>
      <dgm:t>
        <a:bodyPr/>
        <a:lstStyle/>
        <a:p>
          <a:endParaRPr lang="ru-RU"/>
        </a:p>
      </dgm:t>
    </dgm:pt>
    <dgm:pt modelId="{93D17491-FC80-4227-A729-CEFC98E429A2}" type="pres">
      <dgm:prSet presAssocID="{63B197CE-4618-47C0-936A-534C385C9431}" presName="Name0" presStyleCnt="0">
        <dgm:presLayoutVars>
          <dgm:dir/>
          <dgm:resizeHandles val="exact"/>
        </dgm:presLayoutVars>
      </dgm:prSet>
      <dgm:spPr/>
    </dgm:pt>
    <dgm:pt modelId="{412D325C-8049-48D5-BAA2-7BECB660D254}" type="pres">
      <dgm:prSet presAssocID="{79B0C0EF-C382-4911-B5EB-0D5ECB408348}" presName="compNode" presStyleCnt="0"/>
      <dgm:spPr/>
    </dgm:pt>
    <dgm:pt modelId="{3475A340-6520-4E5E-A272-C3C161896FEB}" type="pres">
      <dgm:prSet presAssocID="{79B0C0EF-C382-4911-B5EB-0D5ECB408348}" presName="pictRect" presStyleLbl="node1" presStyleIdx="0" presStyleCnt="1" custScaleX="78161" custScaleY="76965" custLinFactNeighborX="0"/>
      <dgm:spPr>
        <a:prstGeom prst="round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2000" b="-22000"/>
          </a:stretch>
        </a:blipFill>
        <a:ln w="3175">
          <a:noFill/>
        </a:ln>
      </dgm:spPr>
      <dgm:t>
        <a:bodyPr/>
        <a:lstStyle/>
        <a:p>
          <a:endParaRPr lang="ru-RU"/>
        </a:p>
      </dgm:t>
    </dgm:pt>
    <dgm:pt modelId="{85917FD7-7894-4A76-9714-0232B067FC6F}" type="pres">
      <dgm:prSet presAssocID="{79B0C0EF-C382-4911-B5EB-0D5ECB408348}" presName="textRect" presStyleLbl="revTx" presStyleIdx="0" presStyleCnt="1" custLinFactNeighborY="-28895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D6E1C98-E7DB-489C-BB1A-467C1209F61D}" type="presOf" srcId="{63B197CE-4618-47C0-936A-534C385C9431}" destId="{93D17491-FC80-4227-A729-CEFC98E429A2}" srcOrd="0" destOrd="0" presId="urn:microsoft.com/office/officeart/2005/8/layout/pList1#8"/>
    <dgm:cxn modelId="{A7E38120-3B19-4C42-B495-7CEDD56B2BD2}" type="presOf" srcId="{79B0C0EF-C382-4911-B5EB-0D5ECB408348}" destId="{85917FD7-7894-4A76-9714-0232B067FC6F}" srcOrd="0" destOrd="0" presId="urn:microsoft.com/office/officeart/2005/8/layout/pList1#8"/>
    <dgm:cxn modelId="{831BF023-3E20-415D-8FD3-2F542D7B0FD0}" srcId="{63B197CE-4618-47C0-936A-534C385C9431}" destId="{79B0C0EF-C382-4911-B5EB-0D5ECB408348}" srcOrd="0" destOrd="0" parTransId="{081D53C2-2820-46DA-A49D-CE6381B258F5}" sibTransId="{5EBF9782-95A1-465D-BAC2-A79EEDD56EEC}"/>
    <dgm:cxn modelId="{B9329038-C8F6-4819-A71B-73DE97EBF10C}" type="presParOf" srcId="{93D17491-FC80-4227-A729-CEFC98E429A2}" destId="{412D325C-8049-48D5-BAA2-7BECB660D254}" srcOrd="0" destOrd="0" presId="urn:microsoft.com/office/officeart/2005/8/layout/pList1#8"/>
    <dgm:cxn modelId="{9B4D3C4B-EED3-4609-89EF-C9096554FC6A}" type="presParOf" srcId="{412D325C-8049-48D5-BAA2-7BECB660D254}" destId="{3475A340-6520-4E5E-A272-C3C161896FEB}" srcOrd="0" destOrd="0" presId="urn:microsoft.com/office/officeart/2005/8/layout/pList1#8"/>
    <dgm:cxn modelId="{89235153-13B4-4D01-BDB2-8FED8BE6956E}" type="presParOf" srcId="{412D325C-8049-48D5-BAA2-7BECB660D254}" destId="{85917FD7-7894-4A76-9714-0232B067FC6F}" srcOrd="1" destOrd="0" presId="urn:microsoft.com/office/officeart/2005/8/layout/pList1#8"/>
  </dgm:cxnLst>
  <dgm:bg/>
  <dgm:whole/>
  <dgm:extLst>
    <a:ext uri="http://schemas.microsoft.com/office/drawing/2008/diagram">
      <dsp:dataModelExt xmlns:dsp="http://schemas.microsoft.com/office/drawing/2008/diagram" relId="rId35" minVer="http://schemas.openxmlformats.org/drawingml/2006/diagram"/>
    </a:ext>
  </dgm:extLst>
</dgm:dataModel>
</file>

<file path=xl/diagrams/data10.xml><?xml version="1.0" encoding="utf-8"?>
<dgm:dataModel xmlns:dgm="http://schemas.openxmlformats.org/drawingml/2006/diagram" xmlns:a="http://schemas.openxmlformats.org/drawingml/2006/main">
  <dgm:ptLst>
    <dgm:pt modelId="{63B197CE-4618-47C0-936A-534C385C9431}" type="doc">
      <dgm:prSet loTypeId="urn:microsoft.com/office/officeart/2005/8/layout/pList1#8" loCatId="list" qsTypeId="urn:microsoft.com/office/officeart/2005/8/quickstyle/3d1" qsCatId="3D" csTypeId="urn:microsoft.com/office/officeart/2005/8/colors/accent0_1" csCatId="mainScheme" phldr="1"/>
      <dgm:spPr/>
    </dgm:pt>
    <dgm:pt modelId="{79B0C0EF-C382-4911-B5EB-0D5ECB408348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Белый</a:t>
          </a:r>
          <a:r>
            <a:rPr lang="ru-RU" sz="1600">
              <a:latin typeface="Arial" pitchFamily="34" charset="0"/>
              <a:cs typeface="Arial" pitchFamily="34" charset="0"/>
            </a:rPr>
            <a:t> </a:t>
          </a:r>
          <a:r>
            <a:rPr lang="ru-RU" sz="1600" b="1">
              <a:latin typeface="Arial" pitchFamily="34" charset="0"/>
              <a:cs typeface="Arial" pitchFamily="34" charset="0"/>
            </a:rPr>
            <a:t>глянец</a:t>
          </a:r>
        </a:p>
      </dgm:t>
    </dgm:pt>
    <dgm:pt modelId="{081D53C2-2820-46DA-A49D-CE6381B258F5}" type="parTrans" cxnId="{831BF023-3E20-415D-8FD3-2F542D7B0FD0}">
      <dgm:prSet/>
      <dgm:spPr/>
      <dgm:t>
        <a:bodyPr/>
        <a:lstStyle/>
        <a:p>
          <a:endParaRPr lang="ru-RU"/>
        </a:p>
      </dgm:t>
    </dgm:pt>
    <dgm:pt modelId="{5EBF9782-95A1-465D-BAC2-A79EEDD56EEC}" type="sibTrans" cxnId="{831BF023-3E20-415D-8FD3-2F542D7B0FD0}">
      <dgm:prSet/>
      <dgm:spPr/>
      <dgm:t>
        <a:bodyPr/>
        <a:lstStyle/>
        <a:p>
          <a:endParaRPr lang="ru-RU"/>
        </a:p>
      </dgm:t>
    </dgm:pt>
    <dgm:pt modelId="{93D17491-FC80-4227-A729-CEFC98E429A2}" type="pres">
      <dgm:prSet presAssocID="{63B197CE-4618-47C0-936A-534C385C9431}" presName="Name0" presStyleCnt="0">
        <dgm:presLayoutVars>
          <dgm:dir/>
          <dgm:resizeHandles val="exact"/>
        </dgm:presLayoutVars>
      </dgm:prSet>
      <dgm:spPr/>
    </dgm:pt>
    <dgm:pt modelId="{412D325C-8049-48D5-BAA2-7BECB660D254}" type="pres">
      <dgm:prSet presAssocID="{79B0C0EF-C382-4911-B5EB-0D5ECB408348}" presName="compNode" presStyleCnt="0"/>
      <dgm:spPr/>
    </dgm:pt>
    <dgm:pt modelId="{3475A340-6520-4E5E-A272-C3C161896FEB}" type="pres">
      <dgm:prSet presAssocID="{79B0C0EF-C382-4911-B5EB-0D5ECB408348}" presName="pictRect" presStyleLbl="node1" presStyleIdx="0" presStyleCnt="1" custScaleX="70179" custScaleY="65480" custLinFactNeighborY="3609"/>
      <dgm:spPr>
        <a:prstGeom prst="roundRect">
          <a:avLst/>
        </a:prstGeom>
        <a:blipFill rotWithShape="1">
          <a:blip xmlns:r="http://schemas.openxmlformats.org/officeDocument/2006/relationships" r:embed="rId1"/>
          <a:stretch>
            <a:fillRect/>
          </a:stretch>
        </a:blipFill>
      </dgm:spPr>
      <dgm:t>
        <a:bodyPr/>
        <a:lstStyle/>
        <a:p>
          <a:endParaRPr lang="ru-RU"/>
        </a:p>
      </dgm:t>
    </dgm:pt>
    <dgm:pt modelId="{85917FD7-7894-4A76-9714-0232B067FC6F}" type="pres">
      <dgm:prSet presAssocID="{79B0C0EF-C382-4911-B5EB-0D5ECB408348}" presName="textRect" presStyleLbl="revTx" presStyleIdx="0" presStyleCnt="1" custLinFactNeighborY="-3067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6CC56420-F8E9-4863-A1A5-3139CF267817}" type="presOf" srcId="{63B197CE-4618-47C0-936A-534C385C9431}" destId="{93D17491-FC80-4227-A729-CEFC98E429A2}" srcOrd="0" destOrd="0" presId="urn:microsoft.com/office/officeart/2005/8/layout/pList1#8"/>
    <dgm:cxn modelId="{831BF023-3E20-415D-8FD3-2F542D7B0FD0}" srcId="{63B197CE-4618-47C0-936A-534C385C9431}" destId="{79B0C0EF-C382-4911-B5EB-0D5ECB408348}" srcOrd="0" destOrd="0" parTransId="{081D53C2-2820-46DA-A49D-CE6381B258F5}" sibTransId="{5EBF9782-95A1-465D-BAC2-A79EEDD56EEC}"/>
    <dgm:cxn modelId="{9E4771FE-8C6B-4DFC-9994-94260D6303B6}" type="presOf" srcId="{79B0C0EF-C382-4911-B5EB-0D5ECB408348}" destId="{85917FD7-7894-4A76-9714-0232B067FC6F}" srcOrd="0" destOrd="0" presId="urn:microsoft.com/office/officeart/2005/8/layout/pList1#8"/>
    <dgm:cxn modelId="{F75F13A8-7509-4FAB-AD22-63A7D214F007}" type="presParOf" srcId="{93D17491-FC80-4227-A729-CEFC98E429A2}" destId="{412D325C-8049-48D5-BAA2-7BECB660D254}" srcOrd="0" destOrd="0" presId="urn:microsoft.com/office/officeart/2005/8/layout/pList1#8"/>
    <dgm:cxn modelId="{0B156CA8-253B-47E1-A99E-82DA48AC0082}" type="presParOf" srcId="{412D325C-8049-48D5-BAA2-7BECB660D254}" destId="{3475A340-6520-4E5E-A272-C3C161896FEB}" srcOrd="0" destOrd="0" presId="urn:microsoft.com/office/officeart/2005/8/layout/pList1#8"/>
    <dgm:cxn modelId="{DE9189C2-FFCF-4A8C-89D9-B611FBEB3723}" type="presParOf" srcId="{412D325C-8049-48D5-BAA2-7BECB660D254}" destId="{85917FD7-7894-4A76-9714-0232B067FC6F}" srcOrd="1" destOrd="0" presId="urn:microsoft.com/office/officeart/2005/8/layout/pList1#8"/>
  </dgm:cxnLst>
  <dgm:bg/>
  <dgm:whole/>
  <dgm:extLst>
    <a:ext uri="http://schemas.microsoft.com/office/drawing/2008/diagram">
      <dsp:dataModelExt xmlns:dsp="http://schemas.microsoft.com/office/drawing/2008/diagram" relId="rId25" minVer="http://schemas.openxmlformats.org/drawingml/2006/diagram"/>
    </a:ext>
  </dgm:extLst>
</dgm:dataModel>
</file>

<file path=xl/diagrams/data11.xml><?xml version="1.0" encoding="utf-8"?>
<dgm:dataModel xmlns:dgm="http://schemas.openxmlformats.org/drawingml/2006/diagram" xmlns:a="http://schemas.openxmlformats.org/drawingml/2006/main">
  <dgm:ptLst>
    <dgm:pt modelId="{63B197CE-4618-47C0-936A-534C385C9431}" type="doc">
      <dgm:prSet loTypeId="urn:microsoft.com/office/officeart/2005/8/layout/pList1#8" loCatId="list" qsTypeId="urn:microsoft.com/office/officeart/2005/8/quickstyle/simple5" qsCatId="simple" csTypeId="urn:microsoft.com/office/officeart/2005/8/colors/accent0_3" csCatId="mainScheme" phldr="1"/>
      <dgm:spPr/>
    </dgm:pt>
    <dgm:pt modelId="{79B0C0EF-C382-4911-B5EB-0D5ECB408348}">
      <dgm:prSet phldrT="[Текст]" custT="1"/>
      <dgm:spPr/>
      <dgm:t>
        <a:bodyPr anchor="ctr"/>
        <a:lstStyle/>
        <a:p>
          <a:r>
            <a:rPr lang="en-US" sz="1600">
              <a:latin typeface="Arial" pitchFamily="34" charset="0"/>
              <a:cs typeface="Arial" pitchFamily="34" charset="0"/>
            </a:rPr>
            <a:t>Graphit</a:t>
          </a:r>
          <a:endParaRPr lang="ru-RU" sz="1600">
            <a:latin typeface="Arial" pitchFamily="34" charset="0"/>
            <a:cs typeface="Arial" pitchFamily="34" charset="0"/>
          </a:endParaRPr>
        </a:p>
      </dgm:t>
    </dgm:pt>
    <dgm:pt modelId="{081D53C2-2820-46DA-A49D-CE6381B258F5}" type="parTrans" cxnId="{831BF023-3E20-415D-8FD3-2F542D7B0FD0}">
      <dgm:prSet/>
      <dgm:spPr/>
      <dgm:t>
        <a:bodyPr/>
        <a:lstStyle/>
        <a:p>
          <a:endParaRPr lang="ru-RU"/>
        </a:p>
      </dgm:t>
    </dgm:pt>
    <dgm:pt modelId="{5EBF9782-95A1-465D-BAC2-A79EEDD56EEC}" type="sibTrans" cxnId="{831BF023-3E20-415D-8FD3-2F542D7B0FD0}">
      <dgm:prSet/>
      <dgm:spPr/>
      <dgm:t>
        <a:bodyPr/>
        <a:lstStyle/>
        <a:p>
          <a:endParaRPr lang="ru-RU"/>
        </a:p>
      </dgm:t>
    </dgm:pt>
    <dgm:pt modelId="{93D17491-FC80-4227-A729-CEFC98E429A2}" type="pres">
      <dgm:prSet presAssocID="{63B197CE-4618-47C0-936A-534C385C9431}" presName="Name0" presStyleCnt="0">
        <dgm:presLayoutVars>
          <dgm:dir/>
          <dgm:resizeHandles val="exact"/>
        </dgm:presLayoutVars>
      </dgm:prSet>
      <dgm:spPr/>
    </dgm:pt>
    <dgm:pt modelId="{412D325C-8049-48D5-BAA2-7BECB660D254}" type="pres">
      <dgm:prSet presAssocID="{79B0C0EF-C382-4911-B5EB-0D5ECB408348}" presName="compNode" presStyleCnt="0"/>
      <dgm:spPr/>
    </dgm:pt>
    <dgm:pt modelId="{3475A340-6520-4E5E-A272-C3C161896FEB}" type="pres">
      <dgm:prSet presAssocID="{79B0C0EF-C382-4911-B5EB-0D5ECB408348}" presName="pictRect" presStyleLbl="node1" presStyleIdx="0" presStyleCnt="1" custScaleX="71655" custScaleY="66856" custLinFactNeighborY="3609"/>
      <dgm:spPr>
        <a:prstGeom prst="roundRect">
          <a:avLst/>
        </a:prstGeom>
        <a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artisticCutout/>
                    </a14:imgEffect>
                  </a14:imgLayer>
                </a14:imgProps>
              </a:ext>
            </a:extLst>
          </a:blip>
          <a:stretch>
            <a:fillRect/>
          </a:stretch>
        </a:blipFill>
      </dgm:spPr>
      <dgm:t>
        <a:bodyPr/>
        <a:lstStyle/>
        <a:p>
          <a:endParaRPr lang="ru-RU"/>
        </a:p>
      </dgm:t>
    </dgm:pt>
    <dgm:pt modelId="{85917FD7-7894-4A76-9714-0232B067FC6F}" type="pres">
      <dgm:prSet presAssocID="{79B0C0EF-C382-4911-B5EB-0D5ECB408348}" presName="textRect" presStyleLbl="revTx" presStyleIdx="0" presStyleCnt="1" custScaleX="91154" custLinFactNeighborX="93" custLinFactNeighborY="-4318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6D93D64E-5886-427A-B59A-40DA36DDEDCD}" type="presOf" srcId="{63B197CE-4618-47C0-936A-534C385C9431}" destId="{93D17491-FC80-4227-A729-CEFC98E429A2}" srcOrd="0" destOrd="0" presId="urn:microsoft.com/office/officeart/2005/8/layout/pList1#8"/>
    <dgm:cxn modelId="{831BF023-3E20-415D-8FD3-2F542D7B0FD0}" srcId="{63B197CE-4618-47C0-936A-534C385C9431}" destId="{79B0C0EF-C382-4911-B5EB-0D5ECB408348}" srcOrd="0" destOrd="0" parTransId="{081D53C2-2820-46DA-A49D-CE6381B258F5}" sibTransId="{5EBF9782-95A1-465D-BAC2-A79EEDD56EEC}"/>
    <dgm:cxn modelId="{96513273-0640-4B64-9808-7535DED43F39}" type="presOf" srcId="{79B0C0EF-C382-4911-B5EB-0D5ECB408348}" destId="{85917FD7-7894-4A76-9714-0232B067FC6F}" srcOrd="0" destOrd="0" presId="urn:microsoft.com/office/officeart/2005/8/layout/pList1#8"/>
    <dgm:cxn modelId="{232EF8FE-D2AF-4071-8B48-F77A0C5A1022}" type="presParOf" srcId="{93D17491-FC80-4227-A729-CEFC98E429A2}" destId="{412D325C-8049-48D5-BAA2-7BECB660D254}" srcOrd="0" destOrd="0" presId="urn:microsoft.com/office/officeart/2005/8/layout/pList1#8"/>
    <dgm:cxn modelId="{222D1012-2606-4A6E-919B-54F7EAC0CB38}" type="presParOf" srcId="{412D325C-8049-48D5-BAA2-7BECB660D254}" destId="{3475A340-6520-4E5E-A272-C3C161896FEB}" srcOrd="0" destOrd="0" presId="urn:microsoft.com/office/officeart/2005/8/layout/pList1#8"/>
    <dgm:cxn modelId="{445E6C76-8671-47E3-AC60-263445535F3C}" type="presParOf" srcId="{412D325C-8049-48D5-BAA2-7BECB660D254}" destId="{85917FD7-7894-4A76-9714-0232B067FC6F}" srcOrd="1" destOrd="0" presId="urn:microsoft.com/office/officeart/2005/8/layout/pList1#8"/>
  </dgm:cxnLst>
  <dgm:bg/>
  <dgm:whole/>
  <dgm:extLst>
    <a:ext uri="http://schemas.microsoft.com/office/drawing/2008/diagram">
      <dsp:dataModelExt xmlns:dsp="http://schemas.microsoft.com/office/drawing/2008/diagram" relId="rId30" minVer="http://schemas.openxmlformats.org/drawingml/2006/diagram"/>
    </a:ext>
  </dgm:extLst>
</dgm:dataModel>
</file>

<file path=xl/diagrams/data12.xml><?xml version="1.0" encoding="utf-8"?>
<dgm:dataModel xmlns:dgm="http://schemas.openxmlformats.org/drawingml/2006/diagram" xmlns:a="http://schemas.openxmlformats.org/drawingml/2006/main">
  <dgm:ptLst>
    <dgm:pt modelId="{63B197CE-4618-47C0-936A-534C385C9431}" type="doc">
      <dgm:prSet loTypeId="urn:microsoft.com/office/officeart/2005/8/layout/pList1#8" loCatId="list" qsTypeId="urn:microsoft.com/office/officeart/2005/8/quickstyle/simple1" qsCatId="simple" csTypeId="urn:microsoft.com/office/officeart/2005/8/colors/accent1_2" csCatId="accent1" phldr="1"/>
      <dgm:spPr/>
    </dgm:pt>
    <dgm:pt modelId="{79B0C0EF-C382-4911-B5EB-0D5ECB408348}">
      <dgm:prSet phldrT="[Текст]" custT="1"/>
      <dgm:spPr/>
      <dgm:t>
        <a:bodyPr/>
        <a:lstStyle/>
        <a:p>
          <a:r>
            <a:rPr lang="ru-RU" sz="1600">
              <a:latin typeface="Arial" pitchFamily="34" charset="0"/>
              <a:cs typeface="Arial" pitchFamily="34" charset="0"/>
            </a:rPr>
            <a:t>Шамони темный</a:t>
          </a:r>
        </a:p>
      </dgm:t>
    </dgm:pt>
    <dgm:pt modelId="{081D53C2-2820-46DA-A49D-CE6381B258F5}" type="parTrans" cxnId="{831BF023-3E20-415D-8FD3-2F542D7B0FD0}">
      <dgm:prSet/>
      <dgm:spPr/>
      <dgm:t>
        <a:bodyPr/>
        <a:lstStyle/>
        <a:p>
          <a:endParaRPr lang="ru-RU"/>
        </a:p>
      </dgm:t>
    </dgm:pt>
    <dgm:pt modelId="{5EBF9782-95A1-465D-BAC2-A79EEDD56EEC}" type="sibTrans" cxnId="{831BF023-3E20-415D-8FD3-2F542D7B0FD0}">
      <dgm:prSet/>
      <dgm:spPr/>
      <dgm:t>
        <a:bodyPr/>
        <a:lstStyle/>
        <a:p>
          <a:endParaRPr lang="ru-RU"/>
        </a:p>
      </dgm:t>
    </dgm:pt>
    <dgm:pt modelId="{93D17491-FC80-4227-A729-CEFC98E429A2}" type="pres">
      <dgm:prSet presAssocID="{63B197CE-4618-47C0-936A-534C385C9431}" presName="Name0" presStyleCnt="0">
        <dgm:presLayoutVars>
          <dgm:dir/>
          <dgm:resizeHandles val="exact"/>
        </dgm:presLayoutVars>
      </dgm:prSet>
      <dgm:spPr/>
    </dgm:pt>
    <dgm:pt modelId="{412D325C-8049-48D5-BAA2-7BECB660D254}" type="pres">
      <dgm:prSet presAssocID="{79B0C0EF-C382-4911-B5EB-0D5ECB408348}" presName="compNode" presStyleCnt="0"/>
      <dgm:spPr/>
    </dgm:pt>
    <dgm:pt modelId="{3475A340-6520-4E5E-A272-C3C161896FEB}" type="pres">
      <dgm:prSet presAssocID="{79B0C0EF-C382-4911-B5EB-0D5ECB408348}" presName="pictRect" presStyleLbl="node1" presStyleIdx="0" presStyleCnt="1" custScaleX="70534" custScaleY="66577"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2000" b="-22000"/>
          </a:stretch>
        </a:blipFill>
        <a:ln>
          <a:noFill/>
        </a:ln>
      </dgm:spPr>
    </dgm:pt>
    <dgm:pt modelId="{85917FD7-7894-4A76-9714-0232B067FC6F}" type="pres">
      <dgm:prSet presAssocID="{79B0C0EF-C382-4911-B5EB-0D5ECB408348}" presName="textRect" presStyleLbl="revTx" presStyleIdx="0" presStyleCnt="1" custLinFactNeighborY="-28895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AE35849F-1447-44EF-BD14-9ED7521F3023}" type="presOf" srcId="{79B0C0EF-C382-4911-B5EB-0D5ECB408348}" destId="{85917FD7-7894-4A76-9714-0232B067FC6F}" srcOrd="0" destOrd="0" presId="urn:microsoft.com/office/officeart/2005/8/layout/pList1#8"/>
    <dgm:cxn modelId="{831BF023-3E20-415D-8FD3-2F542D7B0FD0}" srcId="{63B197CE-4618-47C0-936A-534C385C9431}" destId="{79B0C0EF-C382-4911-B5EB-0D5ECB408348}" srcOrd="0" destOrd="0" parTransId="{081D53C2-2820-46DA-A49D-CE6381B258F5}" sibTransId="{5EBF9782-95A1-465D-BAC2-A79EEDD56EEC}"/>
    <dgm:cxn modelId="{73926083-9DAF-4C96-87C3-14A9E05F0650}" type="presOf" srcId="{63B197CE-4618-47C0-936A-534C385C9431}" destId="{93D17491-FC80-4227-A729-CEFC98E429A2}" srcOrd="0" destOrd="0" presId="urn:microsoft.com/office/officeart/2005/8/layout/pList1#8"/>
    <dgm:cxn modelId="{3E7ED412-5819-4F04-892C-F9A3CFBCB1BD}" type="presParOf" srcId="{93D17491-FC80-4227-A729-CEFC98E429A2}" destId="{412D325C-8049-48D5-BAA2-7BECB660D254}" srcOrd="0" destOrd="0" presId="urn:microsoft.com/office/officeart/2005/8/layout/pList1#8"/>
    <dgm:cxn modelId="{814169CE-02DA-4577-83AA-14E7B8ED8277}" type="presParOf" srcId="{412D325C-8049-48D5-BAA2-7BECB660D254}" destId="{3475A340-6520-4E5E-A272-C3C161896FEB}" srcOrd="0" destOrd="0" presId="urn:microsoft.com/office/officeart/2005/8/layout/pList1#8"/>
    <dgm:cxn modelId="{489EFEF2-2F1A-42F0-970A-9DB32B24F470}" type="presParOf" srcId="{412D325C-8049-48D5-BAA2-7BECB660D254}" destId="{85917FD7-7894-4A76-9714-0232B067FC6F}" srcOrd="1" destOrd="0" presId="urn:microsoft.com/office/officeart/2005/8/layout/pList1#8"/>
  </dgm:cxnLst>
  <dgm:bg/>
  <dgm:whole/>
  <dgm:extLst>
    <a:ext uri="http://schemas.microsoft.com/office/drawing/2008/diagram">
      <dsp:dataModelExt xmlns:dsp="http://schemas.microsoft.com/office/drawing/2008/diagram" relId="rId35" minVer="http://schemas.openxmlformats.org/drawingml/2006/diagram"/>
    </a:ext>
  </dgm:extLst>
</dgm:dataModel>
</file>

<file path=xl/diagrams/data13.xml><?xml version="1.0" encoding="utf-8"?>
<dgm:dataModel xmlns:dgm="http://schemas.openxmlformats.org/drawingml/2006/diagram" xmlns:a="http://schemas.openxmlformats.org/drawingml/2006/main">
  <dgm:ptLst>
    <dgm:pt modelId="{18AA3FAC-A902-4C2D-941F-9776DA3C6E98}" type="doc">
      <dgm:prSet loTypeId="urn:microsoft.com/office/officeart/2005/8/layout/pList1#9" loCatId="list" qsTypeId="urn:microsoft.com/office/officeart/2005/8/quickstyle/simple1" qsCatId="simple" csTypeId="urn:microsoft.com/office/officeart/2005/8/colors/accent1_2" csCatId="accent1" phldr="1"/>
      <dgm:spPr/>
    </dgm:pt>
    <dgm:pt modelId="{1EE28656-90C9-4F1E-893F-8A8A582C5A77}">
      <dgm:prSet phldrT="[Текст]" custT="1"/>
      <dgm:spPr/>
      <dgm:t>
        <a:bodyPr/>
        <a:lstStyle/>
        <a:p>
          <a:r>
            <a:rPr lang="ru-RU" sz="1600">
              <a:latin typeface="Arial" pitchFamily="34" charset="0"/>
              <a:cs typeface="Arial" pitchFamily="34" charset="0"/>
            </a:rPr>
            <a:t>Шамони светлый</a:t>
          </a:r>
        </a:p>
      </dgm:t>
    </dgm:pt>
    <dgm:pt modelId="{F9CA1998-B49C-44EE-8C15-CECDEA5532B0}" type="parTrans" cxnId="{1433C34F-DE42-43F0-9370-CCFC92D7FD41}">
      <dgm:prSet/>
      <dgm:spPr/>
      <dgm:t>
        <a:bodyPr/>
        <a:lstStyle/>
        <a:p>
          <a:endParaRPr lang="ru-RU"/>
        </a:p>
      </dgm:t>
    </dgm:pt>
    <dgm:pt modelId="{21D63853-B6E1-425B-8D7A-25B576E998D0}" type="sibTrans" cxnId="{1433C34F-DE42-43F0-9370-CCFC92D7FD41}">
      <dgm:prSet/>
      <dgm:spPr/>
      <dgm:t>
        <a:bodyPr/>
        <a:lstStyle/>
        <a:p>
          <a:endParaRPr lang="ru-RU"/>
        </a:p>
      </dgm:t>
    </dgm:pt>
    <dgm:pt modelId="{92402564-C760-43F6-834B-A98D055BB546}" type="pres">
      <dgm:prSet presAssocID="{18AA3FAC-A902-4C2D-941F-9776DA3C6E98}" presName="Name0" presStyleCnt="0">
        <dgm:presLayoutVars>
          <dgm:dir/>
          <dgm:resizeHandles val="exact"/>
        </dgm:presLayoutVars>
      </dgm:prSet>
      <dgm:spPr/>
    </dgm:pt>
    <dgm:pt modelId="{CB50731D-BEE1-4AB5-8854-300EE6AF63EF}" type="pres">
      <dgm:prSet presAssocID="{1EE28656-90C9-4F1E-893F-8A8A582C5A77}" presName="compNode" presStyleCnt="0"/>
      <dgm:spPr/>
    </dgm:pt>
    <dgm:pt modelId="{7953C5FE-8ED6-4E32-B1B6-B2552FC526BE}" type="pres">
      <dgm:prSet presAssocID="{1EE28656-90C9-4F1E-893F-8A8A582C5A77}" presName="pictRect" presStyleLbl="node1" presStyleIdx="0" presStyleCnt="1" custScaleX="72164" custScaleY="68244" custLinFactNeighborX="70" custLinFactNeighborY="-2064"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  <a:ln>
          <a:noFill/>
        </a:ln>
      </dgm:spPr>
    </dgm:pt>
    <dgm:pt modelId="{C216E9FE-6E21-4829-9146-6CDC97CA0458}" type="pres">
      <dgm:prSet presAssocID="{1EE28656-90C9-4F1E-893F-8A8A582C5A77}" presName="textRect" presStyleLbl="revTx" presStyleIdx="0" presStyleCnt="1" custLinFactNeighborY="-30701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1433C34F-DE42-43F0-9370-CCFC92D7FD41}" srcId="{18AA3FAC-A902-4C2D-941F-9776DA3C6E98}" destId="{1EE28656-90C9-4F1E-893F-8A8A582C5A77}" srcOrd="0" destOrd="0" parTransId="{F9CA1998-B49C-44EE-8C15-CECDEA5532B0}" sibTransId="{21D63853-B6E1-425B-8D7A-25B576E998D0}"/>
    <dgm:cxn modelId="{F6D95589-0C89-4676-B1D3-807CEA677CAA}" type="presOf" srcId="{1EE28656-90C9-4F1E-893F-8A8A582C5A77}" destId="{C216E9FE-6E21-4829-9146-6CDC97CA0458}" srcOrd="0" destOrd="0" presId="urn:microsoft.com/office/officeart/2005/8/layout/pList1#9"/>
    <dgm:cxn modelId="{23BFD581-B947-4BB6-A938-90AF090EB115}" type="presOf" srcId="{18AA3FAC-A902-4C2D-941F-9776DA3C6E98}" destId="{92402564-C760-43F6-834B-A98D055BB546}" srcOrd="0" destOrd="0" presId="urn:microsoft.com/office/officeart/2005/8/layout/pList1#9"/>
    <dgm:cxn modelId="{DB5A5689-B0F3-4FB4-A7C5-AAD6BB9510FC}" type="presParOf" srcId="{92402564-C760-43F6-834B-A98D055BB546}" destId="{CB50731D-BEE1-4AB5-8854-300EE6AF63EF}" srcOrd="0" destOrd="0" presId="urn:microsoft.com/office/officeart/2005/8/layout/pList1#9"/>
    <dgm:cxn modelId="{A1B09586-FF28-429F-9DE3-F7B752E8D171}" type="presParOf" srcId="{CB50731D-BEE1-4AB5-8854-300EE6AF63EF}" destId="{7953C5FE-8ED6-4E32-B1B6-B2552FC526BE}" srcOrd="0" destOrd="0" presId="urn:microsoft.com/office/officeart/2005/8/layout/pList1#9"/>
    <dgm:cxn modelId="{7BE4D0CD-1CAF-414B-A38C-7406B6678E78}" type="presParOf" srcId="{CB50731D-BEE1-4AB5-8854-300EE6AF63EF}" destId="{C216E9FE-6E21-4829-9146-6CDC97CA0458}" srcOrd="1" destOrd="0" presId="urn:microsoft.com/office/officeart/2005/8/layout/pList1#9"/>
  </dgm:cxnLst>
  <dgm:bg/>
  <dgm:whole/>
  <dgm:extLst>
    <a:ext uri="http://schemas.microsoft.com/office/drawing/2008/diagram">
      <dsp:dataModelExt xmlns:dsp="http://schemas.microsoft.com/office/drawing/2008/diagram" relId="rId40" minVer="http://schemas.openxmlformats.org/drawingml/2006/diagram"/>
    </a:ext>
  </dgm:extLst>
</dgm:dataModel>
</file>

<file path=xl/diagrams/data14.xml><?xml version="1.0" encoding="utf-8"?>
<dgm:dataModel xmlns:dgm="http://schemas.openxmlformats.org/drawingml/2006/diagram" xmlns:a="http://schemas.openxmlformats.org/drawingml/2006/main">
  <dgm:ptLst>
    <dgm:pt modelId="{CB4B02EE-041D-4DE2-A7A0-D12B3483B5BA}" type="doc">
      <dgm:prSet loTypeId="urn:microsoft.com/office/officeart/2005/8/layout/pList1#3" loCatId="list" qsTypeId="urn:microsoft.com/office/officeart/2005/8/quickstyle/simple1" qsCatId="simple" csTypeId="urn:microsoft.com/office/officeart/2005/8/colors/accent1_2" csCatId="accent1" phldr="1"/>
      <dgm:spPr/>
    </dgm:pt>
    <dgm:pt modelId="{7A903D2E-FD05-4B91-9EE9-70744D539502}">
      <dgm:prSet phldrT="[Текст]" custT="1"/>
      <dgm:spPr/>
      <dgm:t>
        <a:bodyPr/>
        <a:lstStyle/>
        <a:p>
          <a:r>
            <a:rPr lang="ru-RU" sz="1600">
              <a:latin typeface="Arial" pitchFamily="34" charset="0"/>
              <a:cs typeface="Arial" pitchFamily="34" charset="0"/>
            </a:rPr>
            <a:t>Венге</a:t>
          </a:r>
        </a:p>
      </dgm:t>
    </dgm:pt>
    <dgm:pt modelId="{FD792447-8CD8-4E79-852F-C536C7631B49}" type="parTrans" cxnId="{2A0FB4B2-97BE-4447-B202-6A178B1946F0}">
      <dgm:prSet/>
      <dgm:spPr/>
      <dgm:t>
        <a:bodyPr/>
        <a:lstStyle/>
        <a:p>
          <a:endParaRPr lang="ru-RU"/>
        </a:p>
      </dgm:t>
    </dgm:pt>
    <dgm:pt modelId="{C5F77DF6-DC9D-49B9-A62D-3FB5BDDF566F}" type="sibTrans" cxnId="{2A0FB4B2-97BE-4447-B202-6A178B1946F0}">
      <dgm:prSet/>
      <dgm:spPr/>
      <dgm:t>
        <a:bodyPr/>
        <a:lstStyle/>
        <a:p>
          <a:endParaRPr lang="ru-RU"/>
        </a:p>
      </dgm:t>
    </dgm:pt>
    <dgm:pt modelId="{C9EA8718-04D4-422E-A705-7A2411F313EB}" type="pres">
      <dgm:prSet presAssocID="{CB4B02EE-041D-4DE2-A7A0-D12B3483B5BA}" presName="Name0" presStyleCnt="0">
        <dgm:presLayoutVars>
          <dgm:dir/>
          <dgm:resizeHandles val="exact"/>
        </dgm:presLayoutVars>
      </dgm:prSet>
      <dgm:spPr/>
    </dgm:pt>
    <dgm:pt modelId="{8E8C6C90-7040-463E-9386-0B759F25DB19}" type="pres">
      <dgm:prSet presAssocID="{7A903D2E-FD05-4B91-9EE9-70744D539502}" presName="compNode" presStyleCnt="0"/>
      <dgm:spPr/>
    </dgm:pt>
    <dgm:pt modelId="{A6541296-E4D3-4065-B9C5-804AAEB683B2}" type="pres">
      <dgm:prSet presAssocID="{7A903D2E-FD05-4B91-9EE9-70744D539502}" presName="pictRect" presStyleLbl="node1" presStyleIdx="0" presStyleCnt="1" custScaleX="73349" custScaleY="69235" custLinFactNeighborX="-636" custLinFactNeighborY="1453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>
          <a:noFill/>
        </a:ln>
      </dgm:spPr>
    </dgm:pt>
    <dgm:pt modelId="{D2C6F1CD-C91B-4A1C-881D-0A2A4AD02621}" type="pres">
      <dgm:prSet presAssocID="{7A903D2E-FD05-4B91-9EE9-70744D539502}" presName="textRect" presStyleLbl="revTx" presStyleIdx="0" presStyleCnt="1" custLinFactNeighborY="-2293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E0B1420E-A2BE-41B6-9464-1B0FDA578ED2}" type="presOf" srcId="{CB4B02EE-041D-4DE2-A7A0-D12B3483B5BA}" destId="{C9EA8718-04D4-422E-A705-7A2411F313EB}" srcOrd="0" destOrd="0" presId="urn:microsoft.com/office/officeart/2005/8/layout/pList1#3"/>
    <dgm:cxn modelId="{2A0FB4B2-97BE-4447-B202-6A178B1946F0}" srcId="{CB4B02EE-041D-4DE2-A7A0-D12B3483B5BA}" destId="{7A903D2E-FD05-4B91-9EE9-70744D539502}" srcOrd="0" destOrd="0" parTransId="{FD792447-8CD8-4E79-852F-C536C7631B49}" sibTransId="{C5F77DF6-DC9D-49B9-A62D-3FB5BDDF566F}"/>
    <dgm:cxn modelId="{854F0BE0-7D55-4ED7-9171-EAA35341F9E6}" type="presOf" srcId="{7A903D2E-FD05-4B91-9EE9-70744D539502}" destId="{D2C6F1CD-C91B-4A1C-881D-0A2A4AD02621}" srcOrd="0" destOrd="0" presId="urn:microsoft.com/office/officeart/2005/8/layout/pList1#3"/>
    <dgm:cxn modelId="{03918E6C-4918-4D54-A8A1-7145E0CBC353}" type="presParOf" srcId="{C9EA8718-04D4-422E-A705-7A2411F313EB}" destId="{8E8C6C90-7040-463E-9386-0B759F25DB19}" srcOrd="0" destOrd="0" presId="urn:microsoft.com/office/officeart/2005/8/layout/pList1#3"/>
    <dgm:cxn modelId="{71B74F43-20E6-4253-81D7-19AAB9DC200D}" type="presParOf" srcId="{8E8C6C90-7040-463E-9386-0B759F25DB19}" destId="{A6541296-E4D3-4065-B9C5-804AAEB683B2}" srcOrd="0" destOrd="0" presId="urn:microsoft.com/office/officeart/2005/8/layout/pList1#3"/>
    <dgm:cxn modelId="{59F0E9D9-7658-44B9-AA5E-F9ED7825D7E0}" type="presParOf" srcId="{8E8C6C90-7040-463E-9386-0B759F25DB19}" destId="{D2C6F1CD-C91B-4A1C-881D-0A2A4AD02621}" srcOrd="1" destOrd="0" presId="urn:microsoft.com/office/officeart/2005/8/layout/pList1#3"/>
  </dgm:cxnLst>
  <dgm:bg/>
  <dgm:whole/>
  <dgm:extLst>
    <a:ext uri="http://schemas.microsoft.com/office/drawing/2008/diagram">
      <dsp:dataModelExt xmlns:dsp="http://schemas.microsoft.com/office/drawing/2008/diagram" relId="rId45" minVer="http://schemas.openxmlformats.org/drawingml/2006/diagram"/>
    </a:ext>
  </dgm:extLst>
</dgm:dataModel>
</file>

<file path=xl/diagrams/data15.xml><?xml version="1.0" encoding="utf-8"?>
<dgm:dataModel xmlns:dgm="http://schemas.openxmlformats.org/drawingml/2006/diagram" xmlns:a="http://schemas.openxmlformats.org/drawingml/2006/main">
  <dgm:ptLst>
    <dgm:pt modelId="{CB4B02EE-041D-4DE2-A7A0-D12B3483B5BA}" type="doc">
      <dgm:prSet loTypeId="urn:microsoft.com/office/officeart/2005/8/layout/pList1#3" loCatId="list" qsTypeId="urn:microsoft.com/office/officeart/2005/8/quickstyle/simple1" qsCatId="simple" csTypeId="urn:microsoft.com/office/officeart/2005/8/colors/accent1_2" csCatId="accent1" phldr="1"/>
      <dgm:spPr/>
    </dgm:pt>
    <dgm:pt modelId="{7A903D2E-FD05-4B91-9EE9-70744D539502}">
      <dgm:prSet phldrT="[Текст]" custT="1"/>
      <dgm:spPr/>
      <dgm:t>
        <a:bodyPr/>
        <a:lstStyle/>
        <a:p>
          <a:r>
            <a:rPr lang="en-US" sz="1600">
              <a:latin typeface="Arial" pitchFamily="34" charset="0"/>
              <a:cs typeface="Arial" pitchFamily="34" charset="0"/>
            </a:rPr>
            <a:t>Basalt</a:t>
          </a:r>
          <a:endParaRPr lang="ru-RU" sz="1600">
            <a:latin typeface="Arial" pitchFamily="34" charset="0"/>
            <a:cs typeface="Arial" pitchFamily="34" charset="0"/>
          </a:endParaRPr>
        </a:p>
      </dgm:t>
    </dgm:pt>
    <dgm:pt modelId="{FD792447-8CD8-4E79-852F-C536C7631B49}" type="parTrans" cxnId="{2A0FB4B2-97BE-4447-B202-6A178B1946F0}">
      <dgm:prSet/>
      <dgm:spPr/>
      <dgm:t>
        <a:bodyPr/>
        <a:lstStyle/>
        <a:p>
          <a:endParaRPr lang="ru-RU"/>
        </a:p>
      </dgm:t>
    </dgm:pt>
    <dgm:pt modelId="{C5F77DF6-DC9D-49B9-A62D-3FB5BDDF566F}" type="sibTrans" cxnId="{2A0FB4B2-97BE-4447-B202-6A178B1946F0}">
      <dgm:prSet/>
      <dgm:spPr/>
      <dgm:t>
        <a:bodyPr/>
        <a:lstStyle/>
        <a:p>
          <a:endParaRPr lang="ru-RU"/>
        </a:p>
      </dgm:t>
    </dgm:pt>
    <dgm:pt modelId="{C9EA8718-04D4-422E-A705-7A2411F313EB}" type="pres">
      <dgm:prSet presAssocID="{CB4B02EE-041D-4DE2-A7A0-D12B3483B5BA}" presName="Name0" presStyleCnt="0">
        <dgm:presLayoutVars>
          <dgm:dir/>
          <dgm:resizeHandles val="exact"/>
        </dgm:presLayoutVars>
      </dgm:prSet>
      <dgm:spPr/>
    </dgm:pt>
    <dgm:pt modelId="{8E8C6C90-7040-463E-9386-0B759F25DB19}" type="pres">
      <dgm:prSet presAssocID="{7A903D2E-FD05-4B91-9EE9-70744D539502}" presName="compNode" presStyleCnt="0"/>
      <dgm:spPr/>
    </dgm:pt>
    <dgm:pt modelId="{A6541296-E4D3-4065-B9C5-804AAEB683B2}" type="pres">
      <dgm:prSet presAssocID="{7A903D2E-FD05-4B91-9EE9-70744D539502}" presName="pictRect" presStyleLbl="node1" presStyleIdx="0" presStyleCnt="1" custScaleX="74589" custScaleY="70537" custLinFactNeighborX="107" custLinFactNeighborY="555"/>
      <dgm:spPr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dgm:spPr>
    </dgm:pt>
    <dgm:pt modelId="{D2C6F1CD-C91B-4A1C-881D-0A2A4AD02621}" type="pres">
      <dgm:prSet presAssocID="{7A903D2E-FD05-4B91-9EE9-70744D539502}" presName="textRect" presStyleLbl="revTx" presStyleIdx="0" presStyleCnt="1" custLinFactNeighborX="-606" custLinFactNeighborY="-2343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3EDF6B9-D090-4711-BB2E-0306EA5857F8}" type="presOf" srcId="{7A903D2E-FD05-4B91-9EE9-70744D539502}" destId="{D2C6F1CD-C91B-4A1C-881D-0A2A4AD02621}" srcOrd="0" destOrd="0" presId="urn:microsoft.com/office/officeart/2005/8/layout/pList1#3"/>
    <dgm:cxn modelId="{F9388B01-FB87-4676-9CA7-AD2C56A26903}" type="presOf" srcId="{CB4B02EE-041D-4DE2-A7A0-D12B3483B5BA}" destId="{C9EA8718-04D4-422E-A705-7A2411F313EB}" srcOrd="0" destOrd="0" presId="urn:microsoft.com/office/officeart/2005/8/layout/pList1#3"/>
    <dgm:cxn modelId="{2A0FB4B2-97BE-4447-B202-6A178B1946F0}" srcId="{CB4B02EE-041D-4DE2-A7A0-D12B3483B5BA}" destId="{7A903D2E-FD05-4B91-9EE9-70744D539502}" srcOrd="0" destOrd="0" parTransId="{FD792447-8CD8-4E79-852F-C536C7631B49}" sibTransId="{C5F77DF6-DC9D-49B9-A62D-3FB5BDDF566F}"/>
    <dgm:cxn modelId="{CF255FF0-B278-40FC-9247-F87C11AC44D4}" type="presParOf" srcId="{C9EA8718-04D4-422E-A705-7A2411F313EB}" destId="{8E8C6C90-7040-463E-9386-0B759F25DB19}" srcOrd="0" destOrd="0" presId="urn:microsoft.com/office/officeart/2005/8/layout/pList1#3"/>
    <dgm:cxn modelId="{58A1E7D3-EEF0-48D6-83A5-2C0569A32FAB}" type="presParOf" srcId="{8E8C6C90-7040-463E-9386-0B759F25DB19}" destId="{A6541296-E4D3-4065-B9C5-804AAEB683B2}" srcOrd="0" destOrd="0" presId="urn:microsoft.com/office/officeart/2005/8/layout/pList1#3"/>
    <dgm:cxn modelId="{C9157636-2199-43F8-BCB7-62C37054BB24}" type="presParOf" srcId="{8E8C6C90-7040-463E-9386-0B759F25DB19}" destId="{D2C6F1CD-C91B-4A1C-881D-0A2A4AD02621}" srcOrd="1" destOrd="0" presId="urn:microsoft.com/office/officeart/2005/8/layout/pList1#3"/>
  </dgm:cxnLst>
  <dgm:bg/>
  <dgm:whole/>
  <dgm:extLst>
    <a:ext uri="http://schemas.microsoft.com/office/drawing/2008/diagram">
      <dsp:dataModelExt xmlns:dsp="http://schemas.microsoft.com/office/drawing/2008/diagram" relId="rId50" minVer="http://schemas.openxmlformats.org/drawingml/2006/diagram"/>
    </a:ext>
  </dgm:extLst>
</dgm:dataModel>
</file>

<file path=xl/diagrams/data16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10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r>
            <a:rPr lang="ru-RU" sz="1600" baseline="0">
              <a:latin typeface="Arial" pitchFamily="34" charset="0"/>
            </a:rPr>
            <a:t>Белый</a:t>
          </a: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80946" custScaleY="76549" custLinFactNeighborX="14" custLinFactNeighborY="2099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LinFactNeighborX="21" custLinFactNeighborY="-14285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D0D23D86-9AC1-4444-BB41-AC354770C29C}" type="presOf" srcId="{887F5544-6B57-41CA-9F5D-22B487721417}" destId="{DAF50151-2C13-4CF1-9CEC-B62884092411}" srcOrd="0" destOrd="0" presId="urn:microsoft.com/office/officeart/2005/8/layout/pList1#10"/>
    <dgm:cxn modelId="{7AA764B3-7ECE-4789-BD46-7BBA2F0F0B00}" type="presOf" srcId="{6D9889FA-D597-4E2B-897C-E61A7C2565D7}" destId="{A8F6E4D5-B014-463A-975A-1CE389DFFBF8}" srcOrd="0" destOrd="0" presId="urn:microsoft.com/office/officeart/2005/8/layout/pList1#10"/>
    <dgm:cxn modelId="{BF61D8C6-837E-45EC-B713-B1B87D8AF916}" type="presParOf" srcId="{DAF50151-2C13-4CF1-9CEC-B62884092411}" destId="{F36EE042-7692-49BC-B918-A1578C1D7567}" srcOrd="0" destOrd="0" presId="urn:microsoft.com/office/officeart/2005/8/layout/pList1#10"/>
    <dgm:cxn modelId="{01BF2FB0-EC7F-4499-B0E8-1AA721CA8778}" type="presParOf" srcId="{F36EE042-7692-49BC-B918-A1578C1D7567}" destId="{667DBDF5-4848-4B1F-B8B2-A98A3C3BBC38}" srcOrd="0" destOrd="0" presId="urn:microsoft.com/office/officeart/2005/8/layout/pList1#10"/>
    <dgm:cxn modelId="{1BFD6E6F-E040-4AC7-B03B-1DC11F4C638B}" type="presParOf" srcId="{F36EE042-7692-49BC-B918-A1578C1D7567}" destId="{A8F6E4D5-B014-463A-975A-1CE389DFFBF8}" srcOrd="1" destOrd="0" presId="urn:microsoft.com/office/officeart/2005/8/layout/pList1#10"/>
  </dgm:cxnLst>
  <dgm:bg/>
  <dgm:whole/>
  <dgm:extLst>
    <a:ext uri="http://schemas.microsoft.com/office/drawing/2008/diagram">
      <dsp:dataModelExt xmlns:dsp="http://schemas.microsoft.com/office/drawing/2008/diagram" relId="rId55" minVer="http://schemas.openxmlformats.org/drawingml/2006/diagram"/>
    </a:ext>
  </dgm:extLst>
</dgm:dataModel>
</file>

<file path=xl/diagrams/data17.xml><?xml version="1.0" encoding="utf-8"?>
<dgm:dataModel xmlns:dgm="http://schemas.openxmlformats.org/drawingml/2006/diagram" xmlns:a="http://schemas.openxmlformats.org/drawingml/2006/main">
  <dgm:ptLst>
    <dgm:pt modelId="{63B197CE-4618-47C0-936A-534C385C9431}" type="doc">
      <dgm:prSet loTypeId="urn:microsoft.com/office/officeart/2005/8/layout/pList1#8" loCatId="list" qsTypeId="urn:microsoft.com/office/officeart/2005/8/quickstyle/simple1" qsCatId="simple" csTypeId="urn:microsoft.com/office/officeart/2005/8/colors/accent1_2" csCatId="accent1" phldr="1"/>
      <dgm:spPr/>
    </dgm:pt>
    <dgm:pt modelId="{79B0C0EF-C382-4911-B5EB-0D5ECB408348}">
      <dgm:prSet phldrT="[Текст]" custT="1"/>
      <dgm:spPr/>
      <dgm:t>
        <a:bodyPr/>
        <a:lstStyle/>
        <a:p>
          <a:r>
            <a:rPr lang="ru-RU" sz="1600">
              <a:latin typeface="Arial" pitchFamily="34" charset="0"/>
              <a:cs typeface="Arial" pitchFamily="34" charset="0"/>
            </a:rPr>
            <a:t>Шамони темный</a:t>
          </a:r>
        </a:p>
      </dgm:t>
    </dgm:pt>
    <dgm:pt modelId="{081D53C2-2820-46DA-A49D-CE6381B258F5}" type="parTrans" cxnId="{831BF023-3E20-415D-8FD3-2F542D7B0FD0}">
      <dgm:prSet/>
      <dgm:spPr/>
      <dgm:t>
        <a:bodyPr/>
        <a:lstStyle/>
        <a:p>
          <a:endParaRPr lang="ru-RU"/>
        </a:p>
      </dgm:t>
    </dgm:pt>
    <dgm:pt modelId="{5EBF9782-95A1-465D-BAC2-A79EEDD56EEC}" type="sibTrans" cxnId="{831BF023-3E20-415D-8FD3-2F542D7B0FD0}">
      <dgm:prSet/>
      <dgm:spPr/>
      <dgm:t>
        <a:bodyPr/>
        <a:lstStyle/>
        <a:p>
          <a:endParaRPr lang="ru-RU"/>
        </a:p>
      </dgm:t>
    </dgm:pt>
    <dgm:pt modelId="{93D17491-FC80-4227-A729-CEFC98E429A2}" type="pres">
      <dgm:prSet presAssocID="{63B197CE-4618-47C0-936A-534C385C9431}" presName="Name0" presStyleCnt="0">
        <dgm:presLayoutVars>
          <dgm:dir/>
          <dgm:resizeHandles val="exact"/>
        </dgm:presLayoutVars>
      </dgm:prSet>
      <dgm:spPr/>
    </dgm:pt>
    <dgm:pt modelId="{412D325C-8049-48D5-BAA2-7BECB660D254}" type="pres">
      <dgm:prSet presAssocID="{79B0C0EF-C382-4911-B5EB-0D5ECB408348}" presName="compNode" presStyleCnt="0"/>
      <dgm:spPr/>
    </dgm:pt>
    <dgm:pt modelId="{3475A340-6520-4E5E-A272-C3C161896FEB}" type="pres">
      <dgm:prSet presAssocID="{79B0C0EF-C382-4911-B5EB-0D5ECB408348}" presName="pictRect" presStyleLbl="node1" presStyleIdx="0" presStyleCnt="1" custScaleX="76973" custScaleY="75795"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2000" b="-22000"/>
          </a:stretch>
        </a:blipFill>
        <a:ln>
          <a:noFill/>
        </a:ln>
      </dgm:spPr>
    </dgm:pt>
    <dgm:pt modelId="{85917FD7-7894-4A76-9714-0232B067FC6F}" type="pres">
      <dgm:prSet presAssocID="{79B0C0EF-C382-4911-B5EB-0D5ECB408348}" presName="textRect" presStyleLbl="revTx" presStyleIdx="0" presStyleCnt="1" custLinFactNeighborY="-28895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7FAFE5D9-1DB8-4F2C-A249-BD9D72A11C83}" type="presOf" srcId="{79B0C0EF-C382-4911-B5EB-0D5ECB408348}" destId="{85917FD7-7894-4A76-9714-0232B067FC6F}" srcOrd="0" destOrd="0" presId="urn:microsoft.com/office/officeart/2005/8/layout/pList1#8"/>
    <dgm:cxn modelId="{724E45D9-811C-4DB7-9CB2-8442F1FAA5E2}" type="presOf" srcId="{63B197CE-4618-47C0-936A-534C385C9431}" destId="{93D17491-FC80-4227-A729-CEFC98E429A2}" srcOrd="0" destOrd="0" presId="urn:microsoft.com/office/officeart/2005/8/layout/pList1#8"/>
    <dgm:cxn modelId="{831BF023-3E20-415D-8FD3-2F542D7B0FD0}" srcId="{63B197CE-4618-47C0-936A-534C385C9431}" destId="{79B0C0EF-C382-4911-B5EB-0D5ECB408348}" srcOrd="0" destOrd="0" parTransId="{081D53C2-2820-46DA-A49D-CE6381B258F5}" sibTransId="{5EBF9782-95A1-465D-BAC2-A79EEDD56EEC}"/>
    <dgm:cxn modelId="{36B76606-8A72-4F64-B4E5-79F88337B77A}" type="presParOf" srcId="{93D17491-FC80-4227-A729-CEFC98E429A2}" destId="{412D325C-8049-48D5-BAA2-7BECB660D254}" srcOrd="0" destOrd="0" presId="urn:microsoft.com/office/officeart/2005/8/layout/pList1#8"/>
    <dgm:cxn modelId="{42480918-0F4F-4369-97F8-41C4499D7562}" type="presParOf" srcId="{412D325C-8049-48D5-BAA2-7BECB660D254}" destId="{3475A340-6520-4E5E-A272-C3C161896FEB}" srcOrd="0" destOrd="0" presId="urn:microsoft.com/office/officeart/2005/8/layout/pList1#8"/>
    <dgm:cxn modelId="{38D26B05-3658-44D7-B36A-4B06ACB0CF9F}" type="presParOf" srcId="{412D325C-8049-48D5-BAA2-7BECB660D254}" destId="{85917FD7-7894-4A76-9714-0232B067FC6F}" srcOrd="1" destOrd="0" presId="urn:microsoft.com/office/officeart/2005/8/layout/pList1#8"/>
  </dgm:cxnLst>
  <dgm:bg/>
  <dgm:whole/>
  <dgm:extLst>
    <a:ext uri="http://schemas.microsoft.com/office/drawing/2008/diagram">
      <dsp:dataModelExt xmlns:dsp="http://schemas.microsoft.com/office/drawing/2008/diagram" relId="rId34" minVer="http://schemas.openxmlformats.org/drawingml/2006/diagram"/>
    </a:ext>
  </dgm:extLst>
</dgm:dataModel>
</file>

<file path=xl/diagrams/data18.xml><?xml version="1.0" encoding="utf-8"?>
<dgm:dataModel xmlns:dgm="http://schemas.openxmlformats.org/drawingml/2006/diagram" xmlns:a="http://schemas.openxmlformats.org/drawingml/2006/main">
  <dgm:ptLst>
    <dgm:pt modelId="{18AA3FAC-A902-4C2D-941F-9776DA3C6E98}" type="doc">
      <dgm:prSet loTypeId="urn:microsoft.com/office/officeart/2005/8/layout/pList1#9" loCatId="list" qsTypeId="urn:microsoft.com/office/officeart/2005/8/quickstyle/simple1" qsCatId="simple" csTypeId="urn:microsoft.com/office/officeart/2005/8/colors/accent1_2" csCatId="accent1" phldr="1"/>
      <dgm:spPr/>
    </dgm:pt>
    <dgm:pt modelId="{1EE28656-90C9-4F1E-893F-8A8A582C5A77}">
      <dgm:prSet phldrT="[Текст]" custT="1"/>
      <dgm:spPr/>
      <dgm:t>
        <a:bodyPr/>
        <a:lstStyle/>
        <a:p>
          <a:r>
            <a:rPr lang="ru-RU" sz="1600">
              <a:latin typeface="Arial" pitchFamily="34" charset="0"/>
              <a:cs typeface="Arial" pitchFamily="34" charset="0"/>
            </a:rPr>
            <a:t>Шамони светлый</a:t>
          </a:r>
        </a:p>
      </dgm:t>
    </dgm:pt>
    <dgm:pt modelId="{F9CA1998-B49C-44EE-8C15-CECDEA5532B0}" type="parTrans" cxnId="{1433C34F-DE42-43F0-9370-CCFC92D7FD41}">
      <dgm:prSet/>
      <dgm:spPr/>
      <dgm:t>
        <a:bodyPr/>
        <a:lstStyle/>
        <a:p>
          <a:endParaRPr lang="ru-RU"/>
        </a:p>
      </dgm:t>
    </dgm:pt>
    <dgm:pt modelId="{21D63853-B6E1-425B-8D7A-25B576E998D0}" type="sibTrans" cxnId="{1433C34F-DE42-43F0-9370-CCFC92D7FD41}">
      <dgm:prSet/>
      <dgm:spPr/>
      <dgm:t>
        <a:bodyPr/>
        <a:lstStyle/>
        <a:p>
          <a:endParaRPr lang="ru-RU"/>
        </a:p>
      </dgm:t>
    </dgm:pt>
    <dgm:pt modelId="{92402564-C760-43F6-834B-A98D055BB546}" type="pres">
      <dgm:prSet presAssocID="{18AA3FAC-A902-4C2D-941F-9776DA3C6E98}" presName="Name0" presStyleCnt="0">
        <dgm:presLayoutVars>
          <dgm:dir/>
          <dgm:resizeHandles val="exact"/>
        </dgm:presLayoutVars>
      </dgm:prSet>
      <dgm:spPr/>
    </dgm:pt>
    <dgm:pt modelId="{CB50731D-BEE1-4AB5-8854-300EE6AF63EF}" type="pres">
      <dgm:prSet presAssocID="{1EE28656-90C9-4F1E-893F-8A8A582C5A77}" presName="compNode" presStyleCnt="0"/>
      <dgm:spPr/>
    </dgm:pt>
    <dgm:pt modelId="{7953C5FE-8ED6-4E32-B1B6-B2552FC526BE}" type="pres">
      <dgm:prSet presAssocID="{1EE28656-90C9-4F1E-893F-8A8A582C5A77}" presName="pictRect" presStyleLbl="node1" presStyleIdx="0" presStyleCnt="1" custScaleX="79003" custScaleY="77794" custLinFactNeighborX="70" custLinFactNeighborY="-2064"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  <a:ln>
          <a:noFill/>
        </a:ln>
      </dgm:spPr>
    </dgm:pt>
    <dgm:pt modelId="{C216E9FE-6E21-4829-9146-6CDC97CA0458}" type="pres">
      <dgm:prSet presAssocID="{1EE28656-90C9-4F1E-893F-8A8A582C5A77}" presName="textRect" presStyleLbl="revTx" presStyleIdx="0" presStyleCnt="1" custLinFactNeighborY="-30701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37593DA7-95DA-48A2-81B9-03EAE965754F}" type="presOf" srcId="{1EE28656-90C9-4F1E-893F-8A8A582C5A77}" destId="{C216E9FE-6E21-4829-9146-6CDC97CA0458}" srcOrd="0" destOrd="0" presId="urn:microsoft.com/office/officeart/2005/8/layout/pList1#9"/>
    <dgm:cxn modelId="{1433C34F-DE42-43F0-9370-CCFC92D7FD41}" srcId="{18AA3FAC-A902-4C2D-941F-9776DA3C6E98}" destId="{1EE28656-90C9-4F1E-893F-8A8A582C5A77}" srcOrd="0" destOrd="0" parTransId="{F9CA1998-B49C-44EE-8C15-CECDEA5532B0}" sibTransId="{21D63853-B6E1-425B-8D7A-25B576E998D0}"/>
    <dgm:cxn modelId="{E16BD581-74EA-49EA-889A-67F1233AB7F9}" type="presOf" srcId="{18AA3FAC-A902-4C2D-941F-9776DA3C6E98}" destId="{92402564-C760-43F6-834B-A98D055BB546}" srcOrd="0" destOrd="0" presId="urn:microsoft.com/office/officeart/2005/8/layout/pList1#9"/>
    <dgm:cxn modelId="{4AF31592-63BE-4054-A80B-9BDB1CC6F4D9}" type="presParOf" srcId="{92402564-C760-43F6-834B-A98D055BB546}" destId="{CB50731D-BEE1-4AB5-8854-300EE6AF63EF}" srcOrd="0" destOrd="0" presId="urn:microsoft.com/office/officeart/2005/8/layout/pList1#9"/>
    <dgm:cxn modelId="{670988A8-4160-4F99-9235-79A2295C4901}" type="presParOf" srcId="{CB50731D-BEE1-4AB5-8854-300EE6AF63EF}" destId="{7953C5FE-8ED6-4E32-B1B6-B2552FC526BE}" srcOrd="0" destOrd="0" presId="urn:microsoft.com/office/officeart/2005/8/layout/pList1#9"/>
    <dgm:cxn modelId="{331C70BF-045B-4BBF-8AD4-867D293FBD21}" type="presParOf" srcId="{CB50731D-BEE1-4AB5-8854-300EE6AF63EF}" destId="{C216E9FE-6E21-4829-9146-6CDC97CA0458}" srcOrd="1" destOrd="0" presId="urn:microsoft.com/office/officeart/2005/8/layout/pList1#9"/>
  </dgm:cxnLst>
  <dgm:bg/>
  <dgm:whole/>
  <dgm:extLst>
    <a:ext uri="http://schemas.microsoft.com/office/drawing/2008/diagram">
      <dsp:dataModelExt xmlns:dsp="http://schemas.microsoft.com/office/drawing/2008/diagram" relId="rId39" minVer="http://schemas.openxmlformats.org/drawingml/2006/diagram"/>
    </a:ext>
  </dgm:extLst>
</dgm:dataModel>
</file>

<file path=xl/diagrams/data19.xml><?xml version="1.0" encoding="utf-8"?>
<dgm:dataModel xmlns:dgm="http://schemas.openxmlformats.org/drawingml/2006/diagram" xmlns:a="http://schemas.openxmlformats.org/drawingml/2006/main">
  <dgm:ptLst>
    <dgm:pt modelId="{CB4B02EE-041D-4DE2-A7A0-D12B3483B5BA}" type="doc">
      <dgm:prSet loTypeId="urn:microsoft.com/office/officeart/2005/8/layout/pList1#3" loCatId="list" qsTypeId="urn:microsoft.com/office/officeart/2005/8/quickstyle/simple1" qsCatId="simple" csTypeId="urn:microsoft.com/office/officeart/2005/8/colors/accent1_2" csCatId="accent1" phldr="1"/>
      <dgm:spPr/>
    </dgm:pt>
    <dgm:pt modelId="{7A903D2E-FD05-4B91-9EE9-70744D539502}">
      <dgm:prSet phldrT="[Текст]" custT="1"/>
      <dgm:spPr/>
      <dgm:t>
        <a:bodyPr/>
        <a:lstStyle/>
        <a:p>
          <a:r>
            <a:rPr lang="ru-RU" sz="1600">
              <a:latin typeface="Arial" pitchFamily="34" charset="0"/>
              <a:cs typeface="Arial" pitchFamily="34" charset="0"/>
            </a:rPr>
            <a:t>Венге</a:t>
          </a:r>
        </a:p>
      </dgm:t>
    </dgm:pt>
    <dgm:pt modelId="{FD792447-8CD8-4E79-852F-C536C7631B49}" type="parTrans" cxnId="{2A0FB4B2-97BE-4447-B202-6A178B1946F0}">
      <dgm:prSet/>
      <dgm:spPr/>
      <dgm:t>
        <a:bodyPr/>
        <a:lstStyle/>
        <a:p>
          <a:endParaRPr lang="ru-RU"/>
        </a:p>
      </dgm:t>
    </dgm:pt>
    <dgm:pt modelId="{C5F77DF6-DC9D-49B9-A62D-3FB5BDDF566F}" type="sibTrans" cxnId="{2A0FB4B2-97BE-4447-B202-6A178B1946F0}">
      <dgm:prSet/>
      <dgm:spPr/>
      <dgm:t>
        <a:bodyPr/>
        <a:lstStyle/>
        <a:p>
          <a:endParaRPr lang="ru-RU"/>
        </a:p>
      </dgm:t>
    </dgm:pt>
    <dgm:pt modelId="{C9EA8718-04D4-422E-A705-7A2411F313EB}" type="pres">
      <dgm:prSet presAssocID="{CB4B02EE-041D-4DE2-A7A0-D12B3483B5BA}" presName="Name0" presStyleCnt="0">
        <dgm:presLayoutVars>
          <dgm:dir/>
          <dgm:resizeHandles val="exact"/>
        </dgm:presLayoutVars>
      </dgm:prSet>
      <dgm:spPr/>
    </dgm:pt>
    <dgm:pt modelId="{8E8C6C90-7040-463E-9386-0B759F25DB19}" type="pres">
      <dgm:prSet presAssocID="{7A903D2E-FD05-4B91-9EE9-70744D539502}" presName="compNode" presStyleCnt="0"/>
      <dgm:spPr/>
    </dgm:pt>
    <dgm:pt modelId="{A6541296-E4D3-4065-B9C5-804AAEB683B2}" type="pres">
      <dgm:prSet presAssocID="{7A903D2E-FD05-4B91-9EE9-70744D539502}" presName="pictRect" presStyleLbl="node1" presStyleIdx="0" presStyleCnt="1" custScaleX="79958" custScaleY="78735" custLinFactNeighborX="-636" custLinFactNeighborY="1453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>
          <a:noFill/>
        </a:ln>
      </dgm:spPr>
    </dgm:pt>
    <dgm:pt modelId="{D2C6F1CD-C91B-4A1C-881D-0A2A4AD02621}" type="pres">
      <dgm:prSet presAssocID="{7A903D2E-FD05-4B91-9EE9-70744D539502}" presName="textRect" presStyleLbl="revTx" presStyleIdx="0" presStyleCnt="1" custLinFactNeighborY="-2293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0DBB856E-37DE-44DD-9F69-73D653E61F94}" type="presOf" srcId="{CB4B02EE-041D-4DE2-A7A0-D12B3483B5BA}" destId="{C9EA8718-04D4-422E-A705-7A2411F313EB}" srcOrd="0" destOrd="0" presId="urn:microsoft.com/office/officeart/2005/8/layout/pList1#3"/>
    <dgm:cxn modelId="{2A0FB4B2-97BE-4447-B202-6A178B1946F0}" srcId="{CB4B02EE-041D-4DE2-A7A0-D12B3483B5BA}" destId="{7A903D2E-FD05-4B91-9EE9-70744D539502}" srcOrd="0" destOrd="0" parTransId="{FD792447-8CD8-4E79-852F-C536C7631B49}" sibTransId="{C5F77DF6-DC9D-49B9-A62D-3FB5BDDF566F}"/>
    <dgm:cxn modelId="{10EA30B7-C91E-41F3-A1B9-B81131A3D4F4}" type="presOf" srcId="{7A903D2E-FD05-4B91-9EE9-70744D539502}" destId="{D2C6F1CD-C91B-4A1C-881D-0A2A4AD02621}" srcOrd="0" destOrd="0" presId="urn:microsoft.com/office/officeart/2005/8/layout/pList1#3"/>
    <dgm:cxn modelId="{1E58D4C3-297E-4F69-8BD4-3942F3DF9F39}" type="presParOf" srcId="{C9EA8718-04D4-422E-A705-7A2411F313EB}" destId="{8E8C6C90-7040-463E-9386-0B759F25DB19}" srcOrd="0" destOrd="0" presId="urn:microsoft.com/office/officeart/2005/8/layout/pList1#3"/>
    <dgm:cxn modelId="{6D14B952-E707-41DB-B967-33F89B389D91}" type="presParOf" srcId="{8E8C6C90-7040-463E-9386-0B759F25DB19}" destId="{A6541296-E4D3-4065-B9C5-804AAEB683B2}" srcOrd="0" destOrd="0" presId="urn:microsoft.com/office/officeart/2005/8/layout/pList1#3"/>
    <dgm:cxn modelId="{E3DAC9DE-BF14-4F5A-BD8F-654998735F29}" type="presParOf" srcId="{8E8C6C90-7040-463E-9386-0B759F25DB19}" destId="{D2C6F1CD-C91B-4A1C-881D-0A2A4AD02621}" srcOrd="1" destOrd="0" presId="urn:microsoft.com/office/officeart/2005/8/layout/pList1#3"/>
  </dgm:cxnLst>
  <dgm:bg/>
  <dgm:whole/>
  <dgm:extLst>
    <a:ext uri="http://schemas.microsoft.com/office/drawing/2008/diagram">
      <dsp:dataModelExt xmlns:dsp="http://schemas.microsoft.com/office/drawing/2008/diagram" relId="rId44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63B197CE-4618-47C0-936A-534C385C9431}" type="doc">
      <dgm:prSet loTypeId="urn:microsoft.com/office/officeart/2005/8/layout/pList1#8" loCatId="list" qsTypeId="urn:microsoft.com/office/officeart/2005/8/quickstyle/simple1" qsCatId="simple" csTypeId="urn:microsoft.com/office/officeart/2005/8/colors/accent1_2" csCatId="accent1" phldr="1"/>
      <dgm:spPr/>
    </dgm:pt>
    <dgm:pt modelId="{79B0C0EF-C382-4911-B5EB-0D5ECB408348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Шамони светлый</a:t>
          </a:r>
        </a:p>
      </dgm:t>
    </dgm:pt>
    <dgm:pt modelId="{081D53C2-2820-46DA-A49D-CE6381B258F5}" type="parTrans" cxnId="{831BF023-3E20-415D-8FD3-2F542D7B0FD0}">
      <dgm:prSet/>
      <dgm:spPr/>
      <dgm:t>
        <a:bodyPr/>
        <a:lstStyle/>
        <a:p>
          <a:endParaRPr lang="ru-RU" b="1"/>
        </a:p>
      </dgm:t>
    </dgm:pt>
    <dgm:pt modelId="{5EBF9782-95A1-465D-BAC2-A79EEDD56EEC}" type="sibTrans" cxnId="{831BF023-3E20-415D-8FD3-2F542D7B0FD0}">
      <dgm:prSet/>
      <dgm:spPr/>
      <dgm:t>
        <a:bodyPr/>
        <a:lstStyle/>
        <a:p>
          <a:endParaRPr lang="ru-RU" b="1"/>
        </a:p>
      </dgm:t>
    </dgm:pt>
    <dgm:pt modelId="{93D17491-FC80-4227-A729-CEFC98E429A2}" type="pres">
      <dgm:prSet presAssocID="{63B197CE-4618-47C0-936A-534C385C9431}" presName="Name0" presStyleCnt="0">
        <dgm:presLayoutVars>
          <dgm:dir/>
          <dgm:resizeHandles val="exact"/>
        </dgm:presLayoutVars>
      </dgm:prSet>
      <dgm:spPr/>
    </dgm:pt>
    <dgm:pt modelId="{412D325C-8049-48D5-BAA2-7BECB660D254}" type="pres">
      <dgm:prSet presAssocID="{79B0C0EF-C382-4911-B5EB-0D5ECB408348}" presName="compNode" presStyleCnt="0"/>
      <dgm:spPr/>
    </dgm:pt>
    <dgm:pt modelId="{3475A340-6520-4E5E-A272-C3C161896FEB}" type="pres">
      <dgm:prSet presAssocID="{79B0C0EF-C382-4911-B5EB-0D5ECB408348}" presName="pictRect" presStyleLbl="node1" presStyleIdx="0" presStyleCnt="1" custScaleX="78241" custScaleY="77043" custLinFactNeighborX="1901" custLinFactNeighborY="-1255"/>
      <dgm:spPr>
        <a:prstGeom prst="roundRect">
          <a:avLst/>
        </a:prstGeom>
        <a:blipFill rotWithShape="1">
          <a:blip xmlns:r="http://schemas.openxmlformats.org/officeDocument/2006/relationships" r:embed="rId1"/>
          <a:stretch>
            <a:fillRect/>
          </a:stretch>
        </a:blipFill>
        <a:ln w="3175">
          <a:noFill/>
        </a:ln>
      </dgm:spPr>
      <dgm:t>
        <a:bodyPr/>
        <a:lstStyle/>
        <a:p>
          <a:endParaRPr lang="ru-RU"/>
        </a:p>
      </dgm:t>
    </dgm:pt>
    <dgm:pt modelId="{85917FD7-7894-4A76-9714-0232B067FC6F}" type="pres">
      <dgm:prSet presAssocID="{79B0C0EF-C382-4911-B5EB-0D5ECB408348}" presName="textRect" presStyleLbl="revTx" presStyleIdx="0" presStyleCnt="1" custLinFactNeighborY="-28895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FE850FA9-75B9-44B9-A496-D73E38446458}" type="presOf" srcId="{79B0C0EF-C382-4911-B5EB-0D5ECB408348}" destId="{85917FD7-7894-4A76-9714-0232B067FC6F}" srcOrd="0" destOrd="0" presId="urn:microsoft.com/office/officeart/2005/8/layout/pList1#8"/>
    <dgm:cxn modelId="{57A44804-52AA-45B0-9E55-F687FDAFD8E2}" type="presOf" srcId="{63B197CE-4618-47C0-936A-534C385C9431}" destId="{93D17491-FC80-4227-A729-CEFC98E429A2}" srcOrd="0" destOrd="0" presId="urn:microsoft.com/office/officeart/2005/8/layout/pList1#8"/>
    <dgm:cxn modelId="{831BF023-3E20-415D-8FD3-2F542D7B0FD0}" srcId="{63B197CE-4618-47C0-936A-534C385C9431}" destId="{79B0C0EF-C382-4911-B5EB-0D5ECB408348}" srcOrd="0" destOrd="0" parTransId="{081D53C2-2820-46DA-A49D-CE6381B258F5}" sibTransId="{5EBF9782-95A1-465D-BAC2-A79EEDD56EEC}"/>
    <dgm:cxn modelId="{8AA82171-300C-4B54-A4A1-C89E2AFAE7F7}" type="presParOf" srcId="{93D17491-FC80-4227-A729-CEFC98E429A2}" destId="{412D325C-8049-48D5-BAA2-7BECB660D254}" srcOrd="0" destOrd="0" presId="urn:microsoft.com/office/officeart/2005/8/layout/pList1#8"/>
    <dgm:cxn modelId="{D02E3228-407C-447C-8466-11282008C0AC}" type="presParOf" srcId="{412D325C-8049-48D5-BAA2-7BECB660D254}" destId="{3475A340-6520-4E5E-A272-C3C161896FEB}" srcOrd="0" destOrd="0" presId="urn:microsoft.com/office/officeart/2005/8/layout/pList1#8"/>
    <dgm:cxn modelId="{2447F5B4-F0ED-4AA8-8998-D1134570203B}" type="presParOf" srcId="{412D325C-8049-48D5-BAA2-7BECB660D254}" destId="{85917FD7-7894-4A76-9714-0232B067FC6F}" srcOrd="1" destOrd="0" presId="urn:microsoft.com/office/officeart/2005/8/layout/pList1#8"/>
  </dgm:cxnLst>
  <dgm:bg/>
  <dgm:whole/>
  <dgm:extLst>
    <a:ext uri="http://schemas.microsoft.com/office/drawing/2008/diagram">
      <dsp:dataModelExt xmlns:dsp="http://schemas.microsoft.com/office/drawing/2008/diagram" relId="rId40" minVer="http://schemas.openxmlformats.org/drawingml/2006/diagram"/>
    </a:ext>
  </dgm:extLst>
</dgm:dataModel>
</file>

<file path=xl/diagrams/data20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10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r>
            <a:rPr lang="ru-RU" sz="1600" baseline="0">
              <a:latin typeface="Arial" pitchFamily="34" charset="0"/>
            </a:rPr>
            <a:t>Белый</a:t>
          </a: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93775" custScaleY="92340" custLinFactNeighborX="14" custLinFactNeighborY="2099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LinFactNeighborX="360" custLinFactNeighborY="-12468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C838CD6B-1F8E-4220-9DD0-1C8C40189AED}" type="presOf" srcId="{6D9889FA-D597-4E2B-897C-E61A7C2565D7}" destId="{A8F6E4D5-B014-463A-975A-1CE389DFFBF8}" srcOrd="0" destOrd="0" presId="urn:microsoft.com/office/officeart/2005/8/layout/pList1#10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CD5AD31C-3925-4391-A329-D8445836930A}" type="presOf" srcId="{887F5544-6B57-41CA-9F5D-22B487721417}" destId="{DAF50151-2C13-4CF1-9CEC-B62884092411}" srcOrd="0" destOrd="0" presId="urn:microsoft.com/office/officeart/2005/8/layout/pList1#10"/>
    <dgm:cxn modelId="{04E3C2BF-19FC-467B-88A7-A2602C6A3B8A}" type="presParOf" srcId="{DAF50151-2C13-4CF1-9CEC-B62884092411}" destId="{F36EE042-7692-49BC-B918-A1578C1D7567}" srcOrd="0" destOrd="0" presId="urn:microsoft.com/office/officeart/2005/8/layout/pList1#10"/>
    <dgm:cxn modelId="{0F72EE6E-2168-4B1C-AF24-591776473C74}" type="presParOf" srcId="{F36EE042-7692-49BC-B918-A1578C1D7567}" destId="{667DBDF5-4848-4B1F-B8B2-A98A3C3BBC38}" srcOrd="0" destOrd="0" presId="urn:microsoft.com/office/officeart/2005/8/layout/pList1#10"/>
    <dgm:cxn modelId="{DDF85603-2DDC-4E38-B627-568EE8D0BC11}" type="presParOf" srcId="{F36EE042-7692-49BC-B918-A1578C1D7567}" destId="{A8F6E4D5-B014-463A-975A-1CE389DFFBF8}" srcOrd="1" destOrd="0" presId="urn:microsoft.com/office/officeart/2005/8/layout/pList1#10"/>
  </dgm:cxnLst>
  <dgm:bg/>
  <dgm:whole/>
  <dgm:extLst>
    <a:ext uri="http://schemas.microsoft.com/office/drawing/2008/diagram">
      <dsp:dataModelExt xmlns:dsp="http://schemas.microsoft.com/office/drawing/2008/diagram" relId="rId49" minVer="http://schemas.openxmlformats.org/drawingml/2006/diagram"/>
    </a:ext>
  </dgm:extLst>
</dgm:dataModel>
</file>

<file path=xl/diagrams/data21.xml><?xml version="1.0" encoding="utf-8"?>
<dgm:dataModel xmlns:dgm="http://schemas.openxmlformats.org/drawingml/2006/diagram" xmlns:a="http://schemas.openxmlformats.org/drawingml/2006/main">
  <dgm:ptLst>
    <dgm:pt modelId="{CB4B02EE-041D-4DE2-A7A0-D12B3483B5BA}" type="doc">
      <dgm:prSet loTypeId="urn:microsoft.com/office/officeart/2005/8/layout/pList1#3" loCatId="list" qsTypeId="urn:microsoft.com/office/officeart/2005/8/quickstyle/simple1" qsCatId="simple" csTypeId="urn:microsoft.com/office/officeart/2005/8/colors/accent1_2" csCatId="accent1" phldr="1"/>
      <dgm:spPr/>
    </dgm:pt>
    <dgm:pt modelId="{7A903D2E-FD05-4B91-9EE9-70744D539502}">
      <dgm:prSet phldrT="[Текст]" custT="1"/>
      <dgm:spPr/>
      <dgm:t>
        <a:bodyPr/>
        <a:lstStyle/>
        <a:p>
          <a:r>
            <a:rPr lang="en-US" sz="1600">
              <a:latin typeface="Arial" pitchFamily="34" charset="0"/>
              <a:cs typeface="Arial" pitchFamily="34" charset="0"/>
            </a:rPr>
            <a:t>Basalt</a:t>
          </a:r>
          <a:endParaRPr lang="ru-RU" sz="1600">
            <a:latin typeface="Arial" pitchFamily="34" charset="0"/>
            <a:cs typeface="Arial" pitchFamily="34" charset="0"/>
          </a:endParaRPr>
        </a:p>
      </dgm:t>
    </dgm:pt>
    <dgm:pt modelId="{FD792447-8CD8-4E79-852F-C536C7631B49}" type="parTrans" cxnId="{2A0FB4B2-97BE-4447-B202-6A178B1946F0}">
      <dgm:prSet/>
      <dgm:spPr/>
      <dgm:t>
        <a:bodyPr/>
        <a:lstStyle/>
        <a:p>
          <a:endParaRPr lang="ru-RU"/>
        </a:p>
      </dgm:t>
    </dgm:pt>
    <dgm:pt modelId="{C5F77DF6-DC9D-49B9-A62D-3FB5BDDF566F}" type="sibTrans" cxnId="{2A0FB4B2-97BE-4447-B202-6A178B1946F0}">
      <dgm:prSet/>
      <dgm:spPr/>
      <dgm:t>
        <a:bodyPr/>
        <a:lstStyle/>
        <a:p>
          <a:endParaRPr lang="ru-RU"/>
        </a:p>
      </dgm:t>
    </dgm:pt>
    <dgm:pt modelId="{C9EA8718-04D4-422E-A705-7A2411F313EB}" type="pres">
      <dgm:prSet presAssocID="{CB4B02EE-041D-4DE2-A7A0-D12B3483B5BA}" presName="Name0" presStyleCnt="0">
        <dgm:presLayoutVars>
          <dgm:dir/>
          <dgm:resizeHandles val="exact"/>
        </dgm:presLayoutVars>
      </dgm:prSet>
      <dgm:spPr/>
    </dgm:pt>
    <dgm:pt modelId="{8E8C6C90-7040-463E-9386-0B759F25DB19}" type="pres">
      <dgm:prSet presAssocID="{7A903D2E-FD05-4B91-9EE9-70744D539502}" presName="compNode" presStyleCnt="0"/>
      <dgm:spPr/>
    </dgm:pt>
    <dgm:pt modelId="{A6541296-E4D3-4065-B9C5-804AAEB683B2}" type="pres">
      <dgm:prSet presAssocID="{7A903D2E-FD05-4B91-9EE9-70744D539502}" presName="pictRect" presStyleLbl="node1" presStyleIdx="0" presStyleCnt="1" custScaleX="81075" custScaleY="79835" custLinFactNeighborX="107" custLinFactNeighborY="555"/>
      <dgm:spPr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dgm:spPr>
    </dgm:pt>
    <dgm:pt modelId="{D2C6F1CD-C91B-4A1C-881D-0A2A4AD02621}" type="pres">
      <dgm:prSet presAssocID="{7A903D2E-FD05-4B91-9EE9-70744D539502}" presName="textRect" presStyleLbl="revTx" presStyleIdx="0" presStyleCnt="1" custLinFactNeighborX="-606" custLinFactNeighborY="-2343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A9E6DBCB-91C3-4D32-A150-D4927FECA812}" type="presOf" srcId="{7A903D2E-FD05-4B91-9EE9-70744D539502}" destId="{D2C6F1CD-C91B-4A1C-881D-0A2A4AD02621}" srcOrd="0" destOrd="0" presId="urn:microsoft.com/office/officeart/2005/8/layout/pList1#3"/>
    <dgm:cxn modelId="{2A0FB4B2-97BE-4447-B202-6A178B1946F0}" srcId="{CB4B02EE-041D-4DE2-A7A0-D12B3483B5BA}" destId="{7A903D2E-FD05-4B91-9EE9-70744D539502}" srcOrd="0" destOrd="0" parTransId="{FD792447-8CD8-4E79-852F-C536C7631B49}" sibTransId="{C5F77DF6-DC9D-49B9-A62D-3FB5BDDF566F}"/>
    <dgm:cxn modelId="{3810F2BD-C4EC-4A3B-851E-1CFA247E3463}" type="presOf" srcId="{CB4B02EE-041D-4DE2-A7A0-D12B3483B5BA}" destId="{C9EA8718-04D4-422E-A705-7A2411F313EB}" srcOrd="0" destOrd="0" presId="urn:microsoft.com/office/officeart/2005/8/layout/pList1#3"/>
    <dgm:cxn modelId="{0D2196BC-37DA-42EC-8600-56899552D938}" type="presParOf" srcId="{C9EA8718-04D4-422E-A705-7A2411F313EB}" destId="{8E8C6C90-7040-463E-9386-0B759F25DB19}" srcOrd="0" destOrd="0" presId="urn:microsoft.com/office/officeart/2005/8/layout/pList1#3"/>
    <dgm:cxn modelId="{44EB5A21-589D-4021-BD67-E74A5531FD90}" type="presParOf" srcId="{8E8C6C90-7040-463E-9386-0B759F25DB19}" destId="{A6541296-E4D3-4065-B9C5-804AAEB683B2}" srcOrd="0" destOrd="0" presId="urn:microsoft.com/office/officeart/2005/8/layout/pList1#3"/>
    <dgm:cxn modelId="{0E8A9099-7C7D-442A-8D13-387FB5520647}" type="presParOf" srcId="{8E8C6C90-7040-463E-9386-0B759F25DB19}" destId="{D2C6F1CD-C91B-4A1C-881D-0A2A4AD02621}" srcOrd="1" destOrd="0" presId="urn:microsoft.com/office/officeart/2005/8/layout/pList1#3"/>
  </dgm:cxnLst>
  <dgm:bg/>
  <dgm:whole/>
  <dgm:extLst>
    <a:ext uri="http://schemas.microsoft.com/office/drawing/2008/diagram">
      <dsp:dataModelExt xmlns:dsp="http://schemas.microsoft.com/office/drawing/2008/diagram" relId="rId54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63B197CE-4618-47C0-936A-534C385C9431}" type="doc">
      <dgm:prSet loTypeId="urn:microsoft.com/office/officeart/2005/8/layout/pList1#8" loCatId="list" qsTypeId="urn:microsoft.com/office/officeart/2005/8/quickstyle/simple1" qsCatId="simple" csTypeId="urn:microsoft.com/office/officeart/2005/8/colors/accent1_2" csCatId="accent1" phldr="1"/>
      <dgm:spPr/>
    </dgm:pt>
    <dgm:pt modelId="{79B0C0EF-C382-4911-B5EB-0D5ECB408348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Венге</a:t>
          </a:r>
        </a:p>
      </dgm:t>
    </dgm:pt>
    <dgm:pt modelId="{081D53C2-2820-46DA-A49D-CE6381B258F5}" type="parTrans" cxnId="{831BF023-3E20-415D-8FD3-2F542D7B0FD0}">
      <dgm:prSet/>
      <dgm:spPr/>
      <dgm:t>
        <a:bodyPr/>
        <a:lstStyle/>
        <a:p>
          <a:endParaRPr lang="ru-RU"/>
        </a:p>
      </dgm:t>
    </dgm:pt>
    <dgm:pt modelId="{5EBF9782-95A1-465D-BAC2-A79EEDD56EEC}" type="sibTrans" cxnId="{831BF023-3E20-415D-8FD3-2F542D7B0FD0}">
      <dgm:prSet/>
      <dgm:spPr/>
      <dgm:t>
        <a:bodyPr/>
        <a:lstStyle/>
        <a:p>
          <a:endParaRPr lang="ru-RU"/>
        </a:p>
      </dgm:t>
    </dgm:pt>
    <dgm:pt modelId="{93D17491-FC80-4227-A729-CEFC98E429A2}" type="pres">
      <dgm:prSet presAssocID="{63B197CE-4618-47C0-936A-534C385C9431}" presName="Name0" presStyleCnt="0">
        <dgm:presLayoutVars>
          <dgm:dir/>
          <dgm:resizeHandles val="exact"/>
        </dgm:presLayoutVars>
      </dgm:prSet>
      <dgm:spPr/>
    </dgm:pt>
    <dgm:pt modelId="{412D325C-8049-48D5-BAA2-7BECB660D254}" type="pres">
      <dgm:prSet presAssocID="{79B0C0EF-C382-4911-B5EB-0D5ECB408348}" presName="compNode" presStyleCnt="0"/>
      <dgm:spPr/>
    </dgm:pt>
    <dgm:pt modelId="{3475A340-6520-4E5E-A272-C3C161896FEB}" type="pres">
      <dgm:prSet presAssocID="{79B0C0EF-C382-4911-B5EB-0D5ECB408348}" presName="pictRect" presStyleLbl="node1" presStyleIdx="0" presStyleCnt="1" custScaleX="78019" custScaleY="76825" custLinFactNeighborX="0"/>
      <dgm:spPr>
        <a:prstGeom prst="roundRect">
          <a:avLst/>
        </a:prstGeom>
        <a:blipFill rotWithShape="1">
          <a:blip xmlns:r="http://schemas.openxmlformats.org/officeDocument/2006/relationships" r:embed="rId1"/>
          <a:stretch>
            <a:fillRect/>
          </a:stretch>
        </a:blipFill>
        <a:ln w="3175">
          <a:noFill/>
        </a:ln>
      </dgm:spPr>
      <dgm:t>
        <a:bodyPr/>
        <a:lstStyle/>
        <a:p>
          <a:endParaRPr lang="ru-RU"/>
        </a:p>
      </dgm:t>
    </dgm:pt>
    <dgm:pt modelId="{85917FD7-7894-4A76-9714-0232B067FC6F}" type="pres">
      <dgm:prSet presAssocID="{79B0C0EF-C382-4911-B5EB-0D5ECB408348}" presName="textRect" presStyleLbl="revTx" presStyleIdx="0" presStyleCnt="1" custLinFactNeighborY="-28895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2801BEA-4D1D-450E-9B8B-38003B6713DC}" type="presOf" srcId="{63B197CE-4618-47C0-936A-534C385C9431}" destId="{93D17491-FC80-4227-A729-CEFC98E429A2}" srcOrd="0" destOrd="0" presId="urn:microsoft.com/office/officeart/2005/8/layout/pList1#8"/>
    <dgm:cxn modelId="{831BF023-3E20-415D-8FD3-2F542D7B0FD0}" srcId="{63B197CE-4618-47C0-936A-534C385C9431}" destId="{79B0C0EF-C382-4911-B5EB-0D5ECB408348}" srcOrd="0" destOrd="0" parTransId="{081D53C2-2820-46DA-A49D-CE6381B258F5}" sibTransId="{5EBF9782-95A1-465D-BAC2-A79EEDD56EEC}"/>
    <dgm:cxn modelId="{5CD00C4E-2615-4D74-B874-999FB4F4D983}" type="presOf" srcId="{79B0C0EF-C382-4911-B5EB-0D5ECB408348}" destId="{85917FD7-7894-4A76-9714-0232B067FC6F}" srcOrd="0" destOrd="0" presId="urn:microsoft.com/office/officeart/2005/8/layout/pList1#8"/>
    <dgm:cxn modelId="{B4C74EC1-1252-473F-A12D-AD3B6BDAADB5}" type="presParOf" srcId="{93D17491-FC80-4227-A729-CEFC98E429A2}" destId="{412D325C-8049-48D5-BAA2-7BECB660D254}" srcOrd="0" destOrd="0" presId="urn:microsoft.com/office/officeart/2005/8/layout/pList1#8"/>
    <dgm:cxn modelId="{7DE29C9A-9980-44CF-8D1E-66DD77841A04}" type="presParOf" srcId="{412D325C-8049-48D5-BAA2-7BECB660D254}" destId="{3475A340-6520-4E5E-A272-C3C161896FEB}" srcOrd="0" destOrd="0" presId="urn:microsoft.com/office/officeart/2005/8/layout/pList1#8"/>
    <dgm:cxn modelId="{75C91A6E-9753-4E00-9441-4FDB494E06C0}" type="presParOf" srcId="{412D325C-8049-48D5-BAA2-7BECB660D254}" destId="{85917FD7-7894-4A76-9714-0232B067FC6F}" srcOrd="1" destOrd="0" presId="urn:microsoft.com/office/officeart/2005/8/layout/pList1#8"/>
  </dgm:cxnLst>
  <dgm:bg/>
  <dgm:whole/>
  <dgm:extLst>
    <a:ext uri="http://schemas.microsoft.com/office/drawing/2008/diagram">
      <dsp:dataModelExt xmlns:dsp="http://schemas.microsoft.com/office/drawing/2008/diagram" relId="rId4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63B197CE-4618-47C0-936A-534C385C9431}" type="doc">
      <dgm:prSet loTypeId="urn:microsoft.com/office/officeart/2005/8/layout/pList1#8" loCatId="list" qsTypeId="urn:microsoft.com/office/officeart/2005/8/quickstyle/simple1" qsCatId="simple" csTypeId="urn:microsoft.com/office/officeart/2005/8/colors/accent1_2" csCatId="accent1" phldr="1"/>
      <dgm:spPr/>
    </dgm:pt>
    <dgm:pt modelId="{79B0C0EF-C382-4911-B5EB-0D5ECB408348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Белый</a:t>
          </a:r>
        </a:p>
      </dgm:t>
    </dgm:pt>
    <dgm:pt modelId="{081D53C2-2820-46DA-A49D-CE6381B258F5}" type="parTrans" cxnId="{831BF023-3E20-415D-8FD3-2F542D7B0FD0}">
      <dgm:prSet/>
      <dgm:spPr/>
      <dgm:t>
        <a:bodyPr/>
        <a:lstStyle/>
        <a:p>
          <a:endParaRPr lang="ru-RU"/>
        </a:p>
      </dgm:t>
    </dgm:pt>
    <dgm:pt modelId="{5EBF9782-95A1-465D-BAC2-A79EEDD56EEC}" type="sibTrans" cxnId="{831BF023-3E20-415D-8FD3-2F542D7B0FD0}">
      <dgm:prSet/>
      <dgm:spPr/>
      <dgm:t>
        <a:bodyPr/>
        <a:lstStyle/>
        <a:p>
          <a:endParaRPr lang="ru-RU"/>
        </a:p>
      </dgm:t>
    </dgm:pt>
    <dgm:pt modelId="{93D17491-FC80-4227-A729-CEFC98E429A2}" type="pres">
      <dgm:prSet presAssocID="{63B197CE-4618-47C0-936A-534C385C9431}" presName="Name0" presStyleCnt="0">
        <dgm:presLayoutVars>
          <dgm:dir/>
          <dgm:resizeHandles val="exact"/>
        </dgm:presLayoutVars>
      </dgm:prSet>
      <dgm:spPr/>
    </dgm:pt>
    <dgm:pt modelId="{412D325C-8049-48D5-BAA2-7BECB660D254}" type="pres">
      <dgm:prSet presAssocID="{79B0C0EF-C382-4911-B5EB-0D5ECB408348}" presName="compNode" presStyleCnt="0"/>
      <dgm:spPr/>
    </dgm:pt>
    <dgm:pt modelId="{3475A340-6520-4E5E-A272-C3C161896FEB}" type="pres">
      <dgm:prSet presAssocID="{79B0C0EF-C382-4911-B5EB-0D5ECB408348}" presName="pictRect" presStyleLbl="node1" presStyleIdx="0" presStyleCnt="1" custScaleX="77651" custScaleY="76463" custLinFactNeighborX="0"/>
      <dgm:spPr>
        <a:prstGeom prst="roundRect">
          <a:avLst/>
        </a:prstGeom>
        <a:blipFill rotWithShape="1">
          <a:blip xmlns:r="http://schemas.openxmlformats.org/officeDocument/2006/relationships" r:embed="rId1"/>
          <a:stretch>
            <a:fillRect/>
          </a:stretch>
        </a:blipFill>
        <a:ln w="3175">
          <a:noFill/>
        </a:ln>
      </dgm:spPr>
      <dgm:t>
        <a:bodyPr/>
        <a:lstStyle/>
        <a:p>
          <a:endParaRPr lang="ru-RU"/>
        </a:p>
      </dgm:t>
    </dgm:pt>
    <dgm:pt modelId="{85917FD7-7894-4A76-9714-0232B067FC6F}" type="pres">
      <dgm:prSet presAssocID="{79B0C0EF-C382-4911-B5EB-0D5ECB408348}" presName="textRect" presStyleLbl="revTx" presStyleIdx="0" presStyleCnt="1" custLinFactNeighborY="-28895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234B9AFA-562B-4DFE-9F24-1FF459DF8FBC}" type="presOf" srcId="{63B197CE-4618-47C0-936A-534C385C9431}" destId="{93D17491-FC80-4227-A729-CEFC98E429A2}" srcOrd="0" destOrd="0" presId="urn:microsoft.com/office/officeart/2005/8/layout/pList1#8"/>
    <dgm:cxn modelId="{831BF023-3E20-415D-8FD3-2F542D7B0FD0}" srcId="{63B197CE-4618-47C0-936A-534C385C9431}" destId="{79B0C0EF-C382-4911-B5EB-0D5ECB408348}" srcOrd="0" destOrd="0" parTransId="{081D53C2-2820-46DA-A49D-CE6381B258F5}" sibTransId="{5EBF9782-95A1-465D-BAC2-A79EEDD56EEC}"/>
    <dgm:cxn modelId="{F731297D-EB6F-490E-92BB-E456B9F83226}" type="presOf" srcId="{79B0C0EF-C382-4911-B5EB-0D5ECB408348}" destId="{85917FD7-7894-4A76-9714-0232B067FC6F}" srcOrd="0" destOrd="0" presId="urn:microsoft.com/office/officeart/2005/8/layout/pList1#8"/>
    <dgm:cxn modelId="{E3D57259-ABDC-4ABD-AC2D-F98281F2E6EA}" type="presParOf" srcId="{93D17491-FC80-4227-A729-CEFC98E429A2}" destId="{412D325C-8049-48D5-BAA2-7BECB660D254}" srcOrd="0" destOrd="0" presId="urn:microsoft.com/office/officeart/2005/8/layout/pList1#8"/>
    <dgm:cxn modelId="{28E0AE58-2B7B-42B0-B29E-7ED2C65C8FA2}" type="presParOf" srcId="{412D325C-8049-48D5-BAA2-7BECB660D254}" destId="{3475A340-6520-4E5E-A272-C3C161896FEB}" srcOrd="0" destOrd="0" presId="urn:microsoft.com/office/officeart/2005/8/layout/pList1#8"/>
    <dgm:cxn modelId="{FBDDB778-7B75-4D8D-A76F-DDA98FD5E2EE}" type="presParOf" srcId="{412D325C-8049-48D5-BAA2-7BECB660D254}" destId="{85917FD7-7894-4A76-9714-0232B067FC6F}" srcOrd="1" destOrd="0" presId="urn:microsoft.com/office/officeart/2005/8/layout/pList1#8"/>
  </dgm:cxnLst>
  <dgm:bg/>
  <dgm:whole/>
  <dgm:extLst>
    <a:ext uri="http://schemas.microsoft.com/office/drawing/2008/diagram">
      <dsp:dataModelExt xmlns:dsp="http://schemas.microsoft.com/office/drawing/2008/diagram" relId="rId50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63B197CE-4618-47C0-936A-534C385C9431}" type="doc">
      <dgm:prSet loTypeId="urn:microsoft.com/office/officeart/2005/8/layout/pList1#8" loCatId="list" qsTypeId="urn:microsoft.com/office/officeart/2005/8/quickstyle/simple1" qsCatId="simple" csTypeId="urn:microsoft.com/office/officeart/2005/8/colors/accent1_2" csCatId="accent1" phldr="1"/>
      <dgm:spPr/>
    </dgm:pt>
    <dgm:pt modelId="{79B0C0EF-C382-4911-B5EB-0D5ECB408348}">
      <dgm:prSet phldrT="[Текст]" custT="1"/>
      <dgm:spPr/>
      <dgm:t>
        <a:bodyPr/>
        <a:lstStyle/>
        <a:p>
          <a:r>
            <a:rPr lang="en-US" sz="1600" b="1">
              <a:latin typeface="Arial" pitchFamily="34" charset="0"/>
              <a:cs typeface="Arial" pitchFamily="34" charset="0"/>
            </a:rPr>
            <a:t>Basalt</a:t>
          </a:r>
          <a:endParaRPr lang="ru-RU" sz="1600" b="1">
            <a:latin typeface="Arial" pitchFamily="34" charset="0"/>
            <a:cs typeface="Arial" pitchFamily="34" charset="0"/>
          </a:endParaRPr>
        </a:p>
      </dgm:t>
    </dgm:pt>
    <dgm:pt modelId="{081D53C2-2820-46DA-A49D-CE6381B258F5}" type="parTrans" cxnId="{831BF023-3E20-415D-8FD3-2F542D7B0FD0}">
      <dgm:prSet/>
      <dgm:spPr/>
      <dgm:t>
        <a:bodyPr/>
        <a:lstStyle/>
        <a:p>
          <a:endParaRPr lang="ru-RU"/>
        </a:p>
      </dgm:t>
    </dgm:pt>
    <dgm:pt modelId="{5EBF9782-95A1-465D-BAC2-A79EEDD56EEC}" type="sibTrans" cxnId="{831BF023-3E20-415D-8FD3-2F542D7B0FD0}">
      <dgm:prSet/>
      <dgm:spPr/>
      <dgm:t>
        <a:bodyPr/>
        <a:lstStyle/>
        <a:p>
          <a:endParaRPr lang="ru-RU"/>
        </a:p>
      </dgm:t>
    </dgm:pt>
    <dgm:pt modelId="{93D17491-FC80-4227-A729-CEFC98E429A2}" type="pres">
      <dgm:prSet presAssocID="{63B197CE-4618-47C0-936A-534C385C9431}" presName="Name0" presStyleCnt="0">
        <dgm:presLayoutVars>
          <dgm:dir/>
          <dgm:resizeHandles val="exact"/>
        </dgm:presLayoutVars>
      </dgm:prSet>
      <dgm:spPr/>
    </dgm:pt>
    <dgm:pt modelId="{412D325C-8049-48D5-BAA2-7BECB660D254}" type="pres">
      <dgm:prSet presAssocID="{79B0C0EF-C382-4911-B5EB-0D5ECB408348}" presName="compNode" presStyleCnt="0"/>
      <dgm:spPr/>
    </dgm:pt>
    <dgm:pt modelId="{3475A340-6520-4E5E-A272-C3C161896FEB}" type="pres">
      <dgm:prSet presAssocID="{79B0C0EF-C382-4911-B5EB-0D5ECB408348}" presName="pictRect" presStyleLbl="node1" presStyleIdx="0" presStyleCnt="1" custScaleX="78142" custScaleY="76946" custLinFactNeighborY="2895"/>
      <dgm:spPr>
        <a:prstGeom prst="roundRect">
          <a:avLst/>
        </a:prstGeom>
        <a:blipFill rotWithShape="1">
          <a:blip xmlns:r="http://schemas.openxmlformats.org/officeDocument/2006/relationships" r:embed="rId1"/>
          <a:stretch>
            <a:fillRect/>
          </a:stretch>
        </a:blipFill>
        <a:ln w="3175">
          <a:noFill/>
        </a:ln>
      </dgm:spPr>
      <dgm:t>
        <a:bodyPr/>
        <a:lstStyle/>
        <a:p>
          <a:endParaRPr lang="ru-RU"/>
        </a:p>
      </dgm:t>
    </dgm:pt>
    <dgm:pt modelId="{85917FD7-7894-4A76-9714-0232B067FC6F}" type="pres">
      <dgm:prSet presAssocID="{79B0C0EF-C382-4911-B5EB-0D5ECB408348}" presName="textRect" presStyleLbl="revTx" presStyleIdx="0" presStyleCnt="1" custLinFactNeighborY="-28895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39F562A2-5D1D-47ED-9958-14A476F18666}" type="presOf" srcId="{63B197CE-4618-47C0-936A-534C385C9431}" destId="{93D17491-FC80-4227-A729-CEFC98E429A2}" srcOrd="0" destOrd="0" presId="urn:microsoft.com/office/officeart/2005/8/layout/pList1#8"/>
    <dgm:cxn modelId="{3C0B45EF-B732-417B-B4E3-0A7457218D81}" type="presOf" srcId="{79B0C0EF-C382-4911-B5EB-0D5ECB408348}" destId="{85917FD7-7894-4A76-9714-0232B067FC6F}" srcOrd="0" destOrd="0" presId="urn:microsoft.com/office/officeart/2005/8/layout/pList1#8"/>
    <dgm:cxn modelId="{831BF023-3E20-415D-8FD3-2F542D7B0FD0}" srcId="{63B197CE-4618-47C0-936A-534C385C9431}" destId="{79B0C0EF-C382-4911-B5EB-0D5ECB408348}" srcOrd="0" destOrd="0" parTransId="{081D53C2-2820-46DA-A49D-CE6381B258F5}" sibTransId="{5EBF9782-95A1-465D-BAC2-A79EEDD56EEC}"/>
    <dgm:cxn modelId="{9FCB242F-5910-4F69-ADD9-043FF27C3472}" type="presParOf" srcId="{93D17491-FC80-4227-A729-CEFC98E429A2}" destId="{412D325C-8049-48D5-BAA2-7BECB660D254}" srcOrd="0" destOrd="0" presId="urn:microsoft.com/office/officeart/2005/8/layout/pList1#8"/>
    <dgm:cxn modelId="{BEAD2A78-B5AB-4449-81E3-EDA95D96D9EF}" type="presParOf" srcId="{412D325C-8049-48D5-BAA2-7BECB660D254}" destId="{3475A340-6520-4E5E-A272-C3C161896FEB}" srcOrd="0" destOrd="0" presId="urn:microsoft.com/office/officeart/2005/8/layout/pList1#8"/>
    <dgm:cxn modelId="{5D96621D-1208-4216-9A5D-556DD5C2EAC3}" type="presParOf" srcId="{412D325C-8049-48D5-BAA2-7BECB660D254}" destId="{85917FD7-7894-4A76-9714-0232B067FC6F}" srcOrd="1" destOrd="0" presId="urn:microsoft.com/office/officeart/2005/8/layout/pList1#8"/>
  </dgm:cxnLst>
  <dgm:bg/>
  <dgm:whole/>
  <dgm:extLst>
    <a:ext uri="http://schemas.microsoft.com/office/drawing/2008/diagram">
      <dsp:dataModelExt xmlns:dsp="http://schemas.microsoft.com/office/drawing/2008/diagram" relId="rId55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63B197CE-4618-47C0-936A-534C385C9431}" type="doc">
      <dgm:prSet loTypeId="urn:microsoft.com/office/officeart/2005/8/layout/pList1#8" loCatId="list" qsTypeId="urn:microsoft.com/office/officeart/2005/8/quickstyle/simple5" qsCatId="simple" csTypeId="urn:microsoft.com/office/officeart/2005/8/colors/accent0_3" csCatId="mainScheme" phldr="1"/>
      <dgm:spPr/>
    </dgm:pt>
    <dgm:pt modelId="{79B0C0EF-C382-4911-B5EB-0D5ECB408348}">
      <dgm:prSet phldrT="[Текст]" custT="1"/>
      <dgm:spPr/>
      <dgm:t>
        <a:bodyPr anchor="ctr"/>
        <a:lstStyle/>
        <a:p>
          <a:r>
            <a:rPr lang="en-US" sz="1600" b="1">
              <a:latin typeface="Arial" pitchFamily="34" charset="0"/>
              <a:cs typeface="Arial" pitchFamily="34" charset="0"/>
            </a:rPr>
            <a:t>Graphit</a:t>
          </a:r>
          <a:endParaRPr lang="ru-RU" sz="1600" b="1">
            <a:latin typeface="Arial" pitchFamily="34" charset="0"/>
            <a:cs typeface="Arial" pitchFamily="34" charset="0"/>
          </a:endParaRPr>
        </a:p>
      </dgm:t>
    </dgm:pt>
    <dgm:pt modelId="{081D53C2-2820-46DA-A49D-CE6381B258F5}" type="parTrans" cxnId="{831BF023-3E20-415D-8FD3-2F542D7B0FD0}">
      <dgm:prSet/>
      <dgm:spPr/>
      <dgm:t>
        <a:bodyPr/>
        <a:lstStyle/>
        <a:p>
          <a:endParaRPr lang="ru-RU"/>
        </a:p>
      </dgm:t>
    </dgm:pt>
    <dgm:pt modelId="{5EBF9782-95A1-465D-BAC2-A79EEDD56EEC}" type="sibTrans" cxnId="{831BF023-3E20-415D-8FD3-2F542D7B0FD0}">
      <dgm:prSet/>
      <dgm:spPr/>
      <dgm:t>
        <a:bodyPr/>
        <a:lstStyle/>
        <a:p>
          <a:endParaRPr lang="ru-RU"/>
        </a:p>
      </dgm:t>
    </dgm:pt>
    <dgm:pt modelId="{93D17491-FC80-4227-A729-CEFC98E429A2}" type="pres">
      <dgm:prSet presAssocID="{63B197CE-4618-47C0-936A-534C385C9431}" presName="Name0" presStyleCnt="0">
        <dgm:presLayoutVars>
          <dgm:dir/>
          <dgm:resizeHandles val="exact"/>
        </dgm:presLayoutVars>
      </dgm:prSet>
      <dgm:spPr/>
    </dgm:pt>
    <dgm:pt modelId="{412D325C-8049-48D5-BAA2-7BECB660D254}" type="pres">
      <dgm:prSet presAssocID="{79B0C0EF-C382-4911-B5EB-0D5ECB408348}" presName="compNode" presStyleCnt="0"/>
      <dgm:spPr/>
    </dgm:pt>
    <dgm:pt modelId="{3475A340-6520-4E5E-A272-C3C161896FEB}" type="pres">
      <dgm:prSet presAssocID="{79B0C0EF-C382-4911-B5EB-0D5ECB408348}" presName="pictRect" presStyleLbl="node1" presStyleIdx="0" presStyleCnt="1" custScaleX="80165" custScaleY="78939" custLinFactNeighborY="3609"/>
      <dgm:spPr>
        <a:prstGeom prst="roundRect">
          <a:avLst/>
        </a:prstGeom>
        <a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artisticCutout/>
                    </a14:imgEffect>
                  </a14:imgLayer>
                </a14:imgProps>
              </a:ext>
            </a:extLst>
          </a:blip>
          <a:stretch>
            <a:fillRect/>
          </a:stretch>
        </a:blipFill>
      </dgm:spPr>
      <dgm:t>
        <a:bodyPr/>
        <a:lstStyle/>
        <a:p>
          <a:endParaRPr lang="ru-RU"/>
        </a:p>
      </dgm:t>
    </dgm:pt>
    <dgm:pt modelId="{85917FD7-7894-4A76-9714-0232B067FC6F}" type="pres">
      <dgm:prSet presAssocID="{79B0C0EF-C382-4911-B5EB-0D5ECB408348}" presName="textRect" presStyleLbl="revTx" presStyleIdx="0" presStyleCnt="1" custScaleX="83572" custLinFactNeighborY="-3802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4BB7ADF7-0553-431E-90BB-262AD0825F49}" type="presOf" srcId="{63B197CE-4618-47C0-936A-534C385C9431}" destId="{93D17491-FC80-4227-A729-CEFC98E429A2}" srcOrd="0" destOrd="0" presId="urn:microsoft.com/office/officeart/2005/8/layout/pList1#8"/>
    <dgm:cxn modelId="{3990FE5A-082C-4ED0-8226-6FFB5EF876F1}" type="presOf" srcId="{79B0C0EF-C382-4911-B5EB-0D5ECB408348}" destId="{85917FD7-7894-4A76-9714-0232B067FC6F}" srcOrd="0" destOrd="0" presId="urn:microsoft.com/office/officeart/2005/8/layout/pList1#8"/>
    <dgm:cxn modelId="{831BF023-3E20-415D-8FD3-2F542D7B0FD0}" srcId="{63B197CE-4618-47C0-936A-534C385C9431}" destId="{79B0C0EF-C382-4911-B5EB-0D5ECB408348}" srcOrd="0" destOrd="0" parTransId="{081D53C2-2820-46DA-A49D-CE6381B258F5}" sibTransId="{5EBF9782-95A1-465D-BAC2-A79EEDD56EEC}"/>
    <dgm:cxn modelId="{9B13932B-E1BD-41F5-9A43-1149F6757F6A}" type="presParOf" srcId="{93D17491-FC80-4227-A729-CEFC98E429A2}" destId="{412D325C-8049-48D5-BAA2-7BECB660D254}" srcOrd="0" destOrd="0" presId="urn:microsoft.com/office/officeart/2005/8/layout/pList1#8"/>
    <dgm:cxn modelId="{E7EF21D5-DC1D-4629-88EA-B00A9B7DA8F1}" type="presParOf" srcId="{412D325C-8049-48D5-BAA2-7BECB660D254}" destId="{3475A340-6520-4E5E-A272-C3C161896FEB}" srcOrd="0" destOrd="0" presId="urn:microsoft.com/office/officeart/2005/8/layout/pList1#8"/>
    <dgm:cxn modelId="{0A54FDE0-500A-48C0-BEB2-419ED64F5C1F}" type="presParOf" srcId="{412D325C-8049-48D5-BAA2-7BECB660D254}" destId="{85917FD7-7894-4A76-9714-0232B067FC6F}" srcOrd="1" destOrd="0" presId="urn:microsoft.com/office/officeart/2005/8/layout/pList1#8"/>
  </dgm:cxnLst>
  <dgm:bg/>
  <dgm:whole/>
  <dgm:extLst>
    <a:ext uri="http://schemas.microsoft.com/office/drawing/2008/diagram">
      <dsp:dataModelExt xmlns:dsp="http://schemas.microsoft.com/office/drawing/2008/diagram" relId="rId60" minVer="http://schemas.openxmlformats.org/drawingml/2006/diagram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63B197CE-4618-47C0-936A-534C385C9431}" type="doc">
      <dgm:prSet loTypeId="urn:microsoft.com/office/officeart/2005/8/layout/pList1#8" loCatId="list" qsTypeId="urn:microsoft.com/office/officeart/2005/8/quickstyle/3d1" qsCatId="3D" csTypeId="urn:microsoft.com/office/officeart/2005/8/colors/accent0_3" csCatId="mainScheme" phldr="1"/>
      <dgm:spPr/>
    </dgm:pt>
    <dgm:pt modelId="{79B0C0EF-C382-4911-B5EB-0D5ECB408348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Черный глянец</a:t>
          </a:r>
        </a:p>
      </dgm:t>
    </dgm:pt>
    <dgm:pt modelId="{081D53C2-2820-46DA-A49D-CE6381B258F5}" type="parTrans" cxnId="{831BF023-3E20-415D-8FD3-2F542D7B0FD0}">
      <dgm:prSet/>
      <dgm:spPr/>
      <dgm:t>
        <a:bodyPr/>
        <a:lstStyle/>
        <a:p>
          <a:endParaRPr lang="ru-RU"/>
        </a:p>
      </dgm:t>
    </dgm:pt>
    <dgm:pt modelId="{5EBF9782-95A1-465D-BAC2-A79EEDD56EEC}" type="sibTrans" cxnId="{831BF023-3E20-415D-8FD3-2F542D7B0FD0}">
      <dgm:prSet/>
      <dgm:spPr/>
      <dgm:t>
        <a:bodyPr/>
        <a:lstStyle/>
        <a:p>
          <a:endParaRPr lang="ru-RU"/>
        </a:p>
      </dgm:t>
    </dgm:pt>
    <dgm:pt modelId="{93D17491-FC80-4227-A729-CEFC98E429A2}" type="pres">
      <dgm:prSet presAssocID="{63B197CE-4618-47C0-936A-534C385C9431}" presName="Name0" presStyleCnt="0">
        <dgm:presLayoutVars>
          <dgm:dir/>
          <dgm:resizeHandles val="exact"/>
        </dgm:presLayoutVars>
      </dgm:prSet>
      <dgm:spPr/>
    </dgm:pt>
    <dgm:pt modelId="{412D325C-8049-48D5-BAA2-7BECB660D254}" type="pres">
      <dgm:prSet presAssocID="{79B0C0EF-C382-4911-B5EB-0D5ECB408348}" presName="compNode" presStyleCnt="0"/>
      <dgm:spPr/>
    </dgm:pt>
    <dgm:pt modelId="{3475A340-6520-4E5E-A272-C3C161896FEB}" type="pres">
      <dgm:prSet presAssocID="{79B0C0EF-C382-4911-B5EB-0D5ECB408348}" presName="pictRect" presStyleLbl="node1" presStyleIdx="0" presStyleCnt="1" custScaleX="79588" custScaleY="78370" custLinFactNeighborX="4023" custLinFactNeighborY="1663"/>
      <dgm:spPr>
        <a:prstGeom prst="roundRect">
          <a:avLst/>
        </a:prstGeom>
        <a:blipFill rotWithShape="1">
          <a:blip xmlns:r="http://schemas.openxmlformats.org/officeDocument/2006/relationships" r:embed="rId1"/>
          <a:stretch>
            <a:fillRect/>
          </a:stretch>
        </a:blipFill>
      </dgm:spPr>
      <dgm:t>
        <a:bodyPr/>
        <a:lstStyle/>
        <a:p>
          <a:endParaRPr lang="ru-RU"/>
        </a:p>
      </dgm:t>
    </dgm:pt>
    <dgm:pt modelId="{85917FD7-7894-4A76-9714-0232B067FC6F}" type="pres">
      <dgm:prSet presAssocID="{79B0C0EF-C382-4911-B5EB-0D5ECB408348}" presName="textRect" presStyleLbl="revTx" presStyleIdx="0" presStyleCnt="1" custLinFactNeighborY="-32608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5853EFE-FF44-48DD-AC93-11AC02831CBB}" type="presOf" srcId="{63B197CE-4618-47C0-936A-534C385C9431}" destId="{93D17491-FC80-4227-A729-CEFC98E429A2}" srcOrd="0" destOrd="0" presId="urn:microsoft.com/office/officeart/2005/8/layout/pList1#8"/>
    <dgm:cxn modelId="{2CF47A4B-48B7-464D-A974-6499D1D59748}" type="presOf" srcId="{79B0C0EF-C382-4911-B5EB-0D5ECB408348}" destId="{85917FD7-7894-4A76-9714-0232B067FC6F}" srcOrd="0" destOrd="0" presId="urn:microsoft.com/office/officeart/2005/8/layout/pList1#8"/>
    <dgm:cxn modelId="{831BF023-3E20-415D-8FD3-2F542D7B0FD0}" srcId="{63B197CE-4618-47C0-936A-534C385C9431}" destId="{79B0C0EF-C382-4911-B5EB-0D5ECB408348}" srcOrd="0" destOrd="0" parTransId="{081D53C2-2820-46DA-A49D-CE6381B258F5}" sibTransId="{5EBF9782-95A1-465D-BAC2-A79EEDD56EEC}"/>
    <dgm:cxn modelId="{5816FDC7-7558-4520-B8AF-CD6BC0341470}" type="presParOf" srcId="{93D17491-FC80-4227-A729-CEFC98E429A2}" destId="{412D325C-8049-48D5-BAA2-7BECB660D254}" srcOrd="0" destOrd="0" presId="urn:microsoft.com/office/officeart/2005/8/layout/pList1#8"/>
    <dgm:cxn modelId="{953FFE4B-9990-40D6-8CC7-EA3BA5F3FEFB}" type="presParOf" srcId="{412D325C-8049-48D5-BAA2-7BECB660D254}" destId="{3475A340-6520-4E5E-A272-C3C161896FEB}" srcOrd="0" destOrd="0" presId="urn:microsoft.com/office/officeart/2005/8/layout/pList1#8"/>
    <dgm:cxn modelId="{50AD416E-DF8C-4557-B6B2-68540A931EA8}" type="presParOf" srcId="{412D325C-8049-48D5-BAA2-7BECB660D254}" destId="{85917FD7-7894-4A76-9714-0232B067FC6F}" srcOrd="1" destOrd="0" presId="urn:microsoft.com/office/officeart/2005/8/layout/pList1#8"/>
  </dgm:cxnLst>
  <dgm:bg/>
  <dgm:whole/>
  <dgm:extLst>
    <a:ext uri="http://schemas.microsoft.com/office/drawing/2008/diagram">
      <dsp:dataModelExt xmlns:dsp="http://schemas.microsoft.com/office/drawing/2008/diagram" relId="rId65" minVer="http://schemas.openxmlformats.org/drawingml/2006/diagram"/>
    </a:ext>
  </dgm:extLst>
</dgm:dataModel>
</file>

<file path=xl/diagrams/data8.xml><?xml version="1.0" encoding="utf-8"?>
<dgm:dataModel xmlns:dgm="http://schemas.openxmlformats.org/drawingml/2006/diagram" xmlns:a="http://schemas.openxmlformats.org/drawingml/2006/main">
  <dgm:ptLst>
    <dgm:pt modelId="{63B197CE-4618-47C0-936A-534C385C9431}" type="doc">
      <dgm:prSet loTypeId="urn:microsoft.com/office/officeart/2005/8/layout/pList1#8" loCatId="list" qsTypeId="urn:microsoft.com/office/officeart/2005/8/quickstyle/3d1" qsCatId="3D" csTypeId="urn:microsoft.com/office/officeart/2005/8/colors/accent0_3" csCatId="mainScheme" phldr="1"/>
      <dgm:spPr/>
    </dgm:pt>
    <dgm:pt modelId="{79B0C0EF-C382-4911-B5EB-0D5ECB408348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Белый глянец</a:t>
          </a:r>
        </a:p>
      </dgm:t>
    </dgm:pt>
    <dgm:pt modelId="{081D53C2-2820-46DA-A49D-CE6381B258F5}" type="parTrans" cxnId="{831BF023-3E20-415D-8FD3-2F542D7B0FD0}">
      <dgm:prSet/>
      <dgm:spPr/>
      <dgm:t>
        <a:bodyPr/>
        <a:lstStyle/>
        <a:p>
          <a:endParaRPr lang="ru-RU"/>
        </a:p>
      </dgm:t>
    </dgm:pt>
    <dgm:pt modelId="{5EBF9782-95A1-465D-BAC2-A79EEDD56EEC}" type="sibTrans" cxnId="{831BF023-3E20-415D-8FD3-2F542D7B0FD0}">
      <dgm:prSet/>
      <dgm:spPr/>
      <dgm:t>
        <a:bodyPr/>
        <a:lstStyle/>
        <a:p>
          <a:endParaRPr lang="ru-RU"/>
        </a:p>
      </dgm:t>
    </dgm:pt>
    <dgm:pt modelId="{93D17491-FC80-4227-A729-CEFC98E429A2}" type="pres">
      <dgm:prSet presAssocID="{63B197CE-4618-47C0-936A-534C385C9431}" presName="Name0" presStyleCnt="0">
        <dgm:presLayoutVars>
          <dgm:dir/>
          <dgm:resizeHandles val="exact"/>
        </dgm:presLayoutVars>
      </dgm:prSet>
      <dgm:spPr/>
    </dgm:pt>
    <dgm:pt modelId="{412D325C-8049-48D5-BAA2-7BECB660D254}" type="pres">
      <dgm:prSet presAssocID="{79B0C0EF-C382-4911-B5EB-0D5ECB408348}" presName="compNode" presStyleCnt="0"/>
      <dgm:spPr/>
    </dgm:pt>
    <dgm:pt modelId="{3475A340-6520-4E5E-A272-C3C161896FEB}" type="pres">
      <dgm:prSet presAssocID="{79B0C0EF-C382-4911-B5EB-0D5ECB408348}" presName="pictRect" presStyleLbl="node1" presStyleIdx="0" presStyleCnt="1" custScaleX="79647" custScaleY="78429" custLinFactNeighborX="1354" custLinFactNeighborY="3609"/>
      <dgm:spPr>
        <a:prstGeom prst="roundRect">
          <a:avLst/>
        </a:prstGeom>
        <a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50000"/>
                    </a14:imgEffect>
                  </a14:imgLayer>
                </a14:imgProps>
              </a:ext>
            </a:extLst>
          </a:blip>
          <a:stretch>
            <a:fillRect/>
          </a:stretch>
        </a:blipFill>
      </dgm:spPr>
      <dgm:t>
        <a:bodyPr/>
        <a:lstStyle/>
        <a:p>
          <a:endParaRPr lang="ru-RU"/>
        </a:p>
      </dgm:t>
    </dgm:pt>
    <dgm:pt modelId="{85917FD7-7894-4A76-9714-0232B067FC6F}" type="pres">
      <dgm:prSet presAssocID="{79B0C0EF-C382-4911-B5EB-0D5ECB408348}" presName="textRect" presStyleLbl="revTx" presStyleIdx="0" presStyleCnt="1" custLinFactNeighborX="70" custLinFactNeighborY="-23507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B8F7324A-02A7-4A0A-80F0-0E505F981DB6}" type="presOf" srcId="{63B197CE-4618-47C0-936A-534C385C9431}" destId="{93D17491-FC80-4227-A729-CEFC98E429A2}" srcOrd="0" destOrd="0" presId="urn:microsoft.com/office/officeart/2005/8/layout/pList1#8"/>
    <dgm:cxn modelId="{67F3D432-9FEB-47B0-985F-353BBCA31FCE}" type="presOf" srcId="{79B0C0EF-C382-4911-B5EB-0D5ECB408348}" destId="{85917FD7-7894-4A76-9714-0232B067FC6F}" srcOrd="0" destOrd="0" presId="urn:microsoft.com/office/officeart/2005/8/layout/pList1#8"/>
    <dgm:cxn modelId="{831BF023-3E20-415D-8FD3-2F542D7B0FD0}" srcId="{63B197CE-4618-47C0-936A-534C385C9431}" destId="{79B0C0EF-C382-4911-B5EB-0D5ECB408348}" srcOrd="0" destOrd="0" parTransId="{081D53C2-2820-46DA-A49D-CE6381B258F5}" sibTransId="{5EBF9782-95A1-465D-BAC2-A79EEDD56EEC}"/>
    <dgm:cxn modelId="{D4C3A253-CD10-4A48-86EF-B809057B763E}" type="presParOf" srcId="{93D17491-FC80-4227-A729-CEFC98E429A2}" destId="{412D325C-8049-48D5-BAA2-7BECB660D254}" srcOrd="0" destOrd="0" presId="urn:microsoft.com/office/officeart/2005/8/layout/pList1#8"/>
    <dgm:cxn modelId="{9D22FCE2-1E66-484C-9F9A-74715B6DC748}" type="presParOf" srcId="{412D325C-8049-48D5-BAA2-7BECB660D254}" destId="{3475A340-6520-4E5E-A272-C3C161896FEB}" srcOrd="0" destOrd="0" presId="urn:microsoft.com/office/officeart/2005/8/layout/pList1#8"/>
    <dgm:cxn modelId="{3C86D5EA-CEFD-4C41-BF50-1CA2466DF4A4}" type="presParOf" srcId="{412D325C-8049-48D5-BAA2-7BECB660D254}" destId="{85917FD7-7894-4A76-9714-0232B067FC6F}" srcOrd="1" destOrd="0" presId="urn:microsoft.com/office/officeart/2005/8/layout/pList1#8"/>
  </dgm:cxnLst>
  <dgm:bg/>
  <dgm:whole/>
  <dgm:extLst>
    <a:ext uri="http://schemas.microsoft.com/office/drawing/2008/diagram">
      <dsp:dataModelExt xmlns:dsp="http://schemas.microsoft.com/office/drawing/2008/diagram" relId="rId70" minVer="http://schemas.openxmlformats.org/drawingml/2006/diagram"/>
    </a:ext>
  </dgm:extLst>
</dgm:dataModel>
</file>

<file path=xl/diagrams/data9.xml><?xml version="1.0" encoding="utf-8"?>
<dgm:dataModel xmlns:dgm="http://schemas.openxmlformats.org/drawingml/2006/diagram" xmlns:a="http://schemas.openxmlformats.org/drawingml/2006/main">
  <dgm:ptLst>
    <dgm:pt modelId="{63B197CE-4618-47C0-936A-534C385C9431}" type="doc">
      <dgm:prSet loTypeId="urn:microsoft.com/office/officeart/2005/8/layout/pList1#8" loCatId="list" qsTypeId="urn:microsoft.com/office/officeart/2005/8/quickstyle/3d1" qsCatId="3D" csTypeId="urn:microsoft.com/office/officeart/2005/8/colors/accent0_3" csCatId="mainScheme" phldr="1"/>
      <dgm:spPr/>
    </dgm:pt>
    <dgm:pt modelId="{79B0C0EF-C382-4911-B5EB-0D5ECB408348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Черный глянец</a:t>
          </a:r>
        </a:p>
      </dgm:t>
    </dgm:pt>
    <dgm:pt modelId="{081D53C2-2820-46DA-A49D-CE6381B258F5}" type="parTrans" cxnId="{831BF023-3E20-415D-8FD3-2F542D7B0FD0}">
      <dgm:prSet/>
      <dgm:spPr/>
      <dgm:t>
        <a:bodyPr/>
        <a:lstStyle/>
        <a:p>
          <a:endParaRPr lang="ru-RU"/>
        </a:p>
      </dgm:t>
    </dgm:pt>
    <dgm:pt modelId="{5EBF9782-95A1-465D-BAC2-A79EEDD56EEC}" type="sibTrans" cxnId="{831BF023-3E20-415D-8FD3-2F542D7B0FD0}">
      <dgm:prSet/>
      <dgm:spPr/>
      <dgm:t>
        <a:bodyPr/>
        <a:lstStyle/>
        <a:p>
          <a:endParaRPr lang="ru-RU"/>
        </a:p>
      </dgm:t>
    </dgm:pt>
    <dgm:pt modelId="{93D17491-FC80-4227-A729-CEFC98E429A2}" type="pres">
      <dgm:prSet presAssocID="{63B197CE-4618-47C0-936A-534C385C9431}" presName="Name0" presStyleCnt="0">
        <dgm:presLayoutVars>
          <dgm:dir/>
          <dgm:resizeHandles val="exact"/>
        </dgm:presLayoutVars>
      </dgm:prSet>
      <dgm:spPr/>
    </dgm:pt>
    <dgm:pt modelId="{412D325C-8049-48D5-BAA2-7BECB660D254}" type="pres">
      <dgm:prSet presAssocID="{79B0C0EF-C382-4911-B5EB-0D5ECB408348}" presName="compNode" presStyleCnt="0"/>
      <dgm:spPr/>
    </dgm:pt>
    <dgm:pt modelId="{3475A340-6520-4E5E-A272-C3C161896FEB}" type="pres">
      <dgm:prSet presAssocID="{79B0C0EF-C382-4911-B5EB-0D5ECB408348}" presName="pictRect" presStyleLbl="node1" presStyleIdx="0" presStyleCnt="1" custScaleX="70128" custScaleY="65431" custLinFactNeighborY="3609"/>
      <dgm:spPr>
        <a:prstGeom prst="roundRect">
          <a:avLst/>
        </a:prstGeom>
        <a:blipFill rotWithShape="1">
          <a:blip xmlns:r="http://schemas.openxmlformats.org/officeDocument/2006/relationships" r:embed="rId1"/>
          <a:stretch>
            <a:fillRect/>
          </a:stretch>
        </a:blipFill>
      </dgm:spPr>
      <dgm:t>
        <a:bodyPr/>
        <a:lstStyle/>
        <a:p>
          <a:endParaRPr lang="ru-RU"/>
        </a:p>
      </dgm:t>
    </dgm:pt>
    <dgm:pt modelId="{85917FD7-7894-4A76-9714-0232B067FC6F}" type="pres">
      <dgm:prSet presAssocID="{79B0C0EF-C382-4911-B5EB-0D5ECB408348}" presName="textRect" presStyleLbl="revTx" presStyleIdx="0" presStyleCnt="1" custLinFactNeighborY="-30878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A29493E0-EB14-41F6-965F-967808D8D4FA}" type="presOf" srcId="{79B0C0EF-C382-4911-B5EB-0D5ECB408348}" destId="{85917FD7-7894-4A76-9714-0232B067FC6F}" srcOrd="0" destOrd="0" presId="urn:microsoft.com/office/officeart/2005/8/layout/pList1#8"/>
    <dgm:cxn modelId="{831BF023-3E20-415D-8FD3-2F542D7B0FD0}" srcId="{63B197CE-4618-47C0-936A-534C385C9431}" destId="{79B0C0EF-C382-4911-B5EB-0D5ECB408348}" srcOrd="0" destOrd="0" parTransId="{081D53C2-2820-46DA-A49D-CE6381B258F5}" sibTransId="{5EBF9782-95A1-465D-BAC2-A79EEDD56EEC}"/>
    <dgm:cxn modelId="{20ED81FB-2CE0-4CEF-9407-438958D2F2ED}" type="presOf" srcId="{63B197CE-4618-47C0-936A-534C385C9431}" destId="{93D17491-FC80-4227-A729-CEFC98E429A2}" srcOrd="0" destOrd="0" presId="urn:microsoft.com/office/officeart/2005/8/layout/pList1#8"/>
    <dgm:cxn modelId="{2DEF7258-3B85-46D5-ABBC-8B09B588A0EB}" type="presParOf" srcId="{93D17491-FC80-4227-A729-CEFC98E429A2}" destId="{412D325C-8049-48D5-BAA2-7BECB660D254}" srcOrd="0" destOrd="0" presId="urn:microsoft.com/office/officeart/2005/8/layout/pList1#8"/>
    <dgm:cxn modelId="{3269BB99-CCAC-4D97-BA87-7A639FA09C8D}" type="presParOf" srcId="{412D325C-8049-48D5-BAA2-7BECB660D254}" destId="{3475A340-6520-4E5E-A272-C3C161896FEB}" srcOrd="0" destOrd="0" presId="urn:microsoft.com/office/officeart/2005/8/layout/pList1#8"/>
    <dgm:cxn modelId="{4367BE1D-B252-4F1E-8804-EC050C32E46C}" type="presParOf" srcId="{412D325C-8049-48D5-BAA2-7BECB660D254}" destId="{85917FD7-7894-4A76-9714-0232B067FC6F}" srcOrd="1" destOrd="0" presId="urn:microsoft.com/office/officeart/2005/8/layout/pList1#8"/>
  </dgm:cxnLst>
  <dgm:bg/>
  <dgm:whole/>
  <dgm:extLst>
    <a:ext uri="http://schemas.microsoft.com/office/drawing/2008/diagram">
      <dsp:dataModelExt xmlns:dsp="http://schemas.microsoft.com/office/drawing/2008/diagram" relId="rId20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75A340-6520-4E5E-A272-C3C161896FEB}">
      <dsp:nvSpPr>
        <dsp:cNvPr id="0" name=""/>
        <dsp:cNvSpPr/>
      </dsp:nvSpPr>
      <dsp:spPr>
        <a:xfrm>
          <a:off x="157150" y="38805"/>
          <a:ext cx="1117713" cy="758320"/>
        </a:xfrm>
        <a:prstGeom prst="round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2000" b="-22000"/>
          </a:stretch>
        </a:blipFill>
        <a:ln w="3175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5917FD7-7894-4A76-9714-0232B067FC6F}">
      <dsp:nvSpPr>
        <dsp:cNvPr id="0" name=""/>
        <dsp:cNvSpPr/>
      </dsp:nvSpPr>
      <dsp:spPr>
        <a:xfrm>
          <a:off x="999" y="757307"/>
          <a:ext cx="1430014" cy="53053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600" b="1" kern="1200">
              <a:latin typeface="Arial" pitchFamily="34" charset="0"/>
              <a:cs typeface="Arial" pitchFamily="34" charset="0"/>
            </a:rPr>
            <a:t>Шамони темный</a:t>
          </a:r>
        </a:p>
      </dsp:txBody>
      <dsp:txXfrm>
        <a:off x="999" y="757307"/>
        <a:ext cx="1430014" cy="530535"/>
      </dsp:txXfrm>
    </dsp:sp>
  </dsp:spTree>
</dsp:drawing>
</file>

<file path=xl/diagrams/drawing1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75A340-6520-4E5E-A272-C3C161896FEB}">
      <dsp:nvSpPr>
        <dsp:cNvPr id="0" name=""/>
        <dsp:cNvSpPr/>
      </dsp:nvSpPr>
      <dsp:spPr>
        <a:xfrm>
          <a:off x="215485" y="64931"/>
          <a:ext cx="1012796" cy="651092"/>
        </a:xfrm>
        <a:prstGeom prst="roundRect">
          <a:avLst/>
        </a:prstGeom>
        <a:blipFill rotWithShape="1"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</dsp:sp>
    <dsp:sp modelId="{85917FD7-7894-4A76-9714-0232B067FC6F}">
      <dsp:nvSpPr>
        <dsp:cNvPr id="0" name=""/>
        <dsp:cNvSpPr/>
      </dsp:nvSpPr>
      <dsp:spPr>
        <a:xfrm>
          <a:off x="303" y="687528"/>
          <a:ext cx="1443161" cy="53541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600" b="1" kern="1200">
              <a:latin typeface="Arial" pitchFamily="34" charset="0"/>
              <a:cs typeface="Arial" pitchFamily="34" charset="0"/>
            </a:rPr>
            <a:t>Белый</a:t>
          </a:r>
          <a:r>
            <a:rPr lang="ru-RU" sz="1600" kern="1200">
              <a:latin typeface="Arial" pitchFamily="34" charset="0"/>
              <a:cs typeface="Arial" pitchFamily="34" charset="0"/>
            </a:rPr>
            <a:t> </a:t>
          </a:r>
          <a:r>
            <a:rPr lang="ru-RU" sz="1600" b="1" kern="1200">
              <a:latin typeface="Arial" pitchFamily="34" charset="0"/>
              <a:cs typeface="Arial" pitchFamily="34" charset="0"/>
            </a:rPr>
            <a:t>глянец</a:t>
          </a:r>
        </a:p>
      </dsp:txBody>
      <dsp:txXfrm>
        <a:off x="303" y="687528"/>
        <a:ext cx="1443161" cy="535412"/>
      </dsp:txXfrm>
    </dsp:sp>
  </dsp:spTree>
</dsp:drawing>
</file>

<file path=xl/diagrams/drawing1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75A340-6520-4E5E-A272-C3C161896FEB}">
      <dsp:nvSpPr>
        <dsp:cNvPr id="0" name=""/>
        <dsp:cNvSpPr/>
      </dsp:nvSpPr>
      <dsp:spPr>
        <a:xfrm>
          <a:off x="201832" y="66228"/>
          <a:ext cx="1018936" cy="655028"/>
        </a:xfrm>
        <a:prstGeom prst="roundRect">
          <a:avLst/>
        </a:prstGeom>
        <a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artisticCutout/>
                    </a14:imgEffect>
                  </a14:imgLayer>
                </a14:imgProps>
              </a:ext>
            </a:extLst>
          </a:blip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</dsp:sp>
    <dsp:sp modelId="{85917FD7-7894-4A76-9714-0232B067FC6F}">
      <dsp:nvSpPr>
        <dsp:cNvPr id="0" name=""/>
        <dsp:cNvSpPr/>
      </dsp:nvSpPr>
      <dsp:spPr>
        <a:xfrm>
          <a:off x="64516" y="620440"/>
          <a:ext cx="1296213" cy="5275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ctr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600" kern="1200">
              <a:latin typeface="Arial" pitchFamily="34" charset="0"/>
              <a:cs typeface="Arial" pitchFamily="34" charset="0"/>
            </a:rPr>
            <a:t>Graphit</a:t>
          </a:r>
          <a:endParaRPr lang="ru-RU" sz="1600" kern="1200">
            <a:latin typeface="Arial" pitchFamily="34" charset="0"/>
            <a:cs typeface="Arial" pitchFamily="34" charset="0"/>
          </a:endParaRPr>
        </a:p>
      </dsp:txBody>
      <dsp:txXfrm>
        <a:off x="64516" y="620440"/>
        <a:ext cx="1296213" cy="527563"/>
      </dsp:txXfrm>
    </dsp:sp>
  </dsp:spTree>
</dsp:drawing>
</file>

<file path=xl/diagrams/drawing1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75A340-6520-4E5E-A272-C3C161896FEB}">
      <dsp:nvSpPr>
        <dsp:cNvPr id="0" name=""/>
        <dsp:cNvSpPr/>
      </dsp:nvSpPr>
      <dsp:spPr>
        <a:xfrm>
          <a:off x="217156" y="43211"/>
          <a:ext cx="1038152" cy="675159"/>
        </a:xfrm>
        <a:prstGeom prst="round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2000" b="-22000"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5917FD7-7894-4A76-9714-0232B067FC6F}">
      <dsp:nvSpPr>
        <dsp:cNvPr id="0" name=""/>
        <dsp:cNvSpPr/>
      </dsp:nvSpPr>
      <dsp:spPr>
        <a:xfrm>
          <a:off x="309" y="730059"/>
          <a:ext cx="1471847" cy="54605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600" kern="1200">
              <a:latin typeface="Arial" pitchFamily="34" charset="0"/>
              <a:cs typeface="Arial" pitchFamily="34" charset="0"/>
            </a:rPr>
            <a:t>Шамони темный</a:t>
          </a:r>
        </a:p>
      </dsp:txBody>
      <dsp:txXfrm>
        <a:off x="309" y="730059"/>
        <a:ext cx="1471847" cy="546055"/>
      </dsp:txXfrm>
    </dsp:sp>
  </dsp:spTree>
</dsp:drawing>
</file>

<file path=xl/diagrams/drawing1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953C5FE-8ED6-4E32-B1B6-B2552FC526BE}">
      <dsp:nvSpPr>
        <dsp:cNvPr id="0" name=""/>
        <dsp:cNvSpPr/>
      </dsp:nvSpPr>
      <dsp:spPr>
        <a:xfrm>
          <a:off x="203012" y="75588"/>
          <a:ext cx="1045771" cy="681396"/>
        </a:xfrm>
        <a:prstGeom prst="round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216E9FE-6E21-4829-9146-6CDC97CA0458}">
      <dsp:nvSpPr>
        <dsp:cNvPr id="0" name=""/>
        <dsp:cNvSpPr/>
      </dsp:nvSpPr>
      <dsp:spPr>
        <a:xfrm>
          <a:off x="304" y="771070"/>
          <a:ext cx="1449159" cy="53763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600" kern="1200">
              <a:latin typeface="Arial" pitchFamily="34" charset="0"/>
              <a:cs typeface="Arial" pitchFamily="34" charset="0"/>
            </a:rPr>
            <a:t>Шамони светлый</a:t>
          </a:r>
        </a:p>
      </dsp:txBody>
      <dsp:txXfrm>
        <a:off x="304" y="771070"/>
        <a:ext cx="1449159" cy="537638"/>
      </dsp:txXfrm>
    </dsp:sp>
  </dsp:spTree>
</dsp:drawing>
</file>

<file path=xl/diagrams/drawing1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6541296-E4D3-4065-B9C5-804AAEB683B2}">
      <dsp:nvSpPr>
        <dsp:cNvPr id="0" name=""/>
        <dsp:cNvSpPr/>
      </dsp:nvSpPr>
      <dsp:spPr>
        <a:xfrm>
          <a:off x="181056" y="67674"/>
          <a:ext cx="1044830" cy="679511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2C6F1CD-C91B-4A1C-881D-0A2A4AD02621}">
      <dsp:nvSpPr>
        <dsp:cNvPr id="0" name=""/>
        <dsp:cNvSpPr/>
      </dsp:nvSpPr>
      <dsp:spPr>
        <a:xfrm>
          <a:off x="299" y="762696"/>
          <a:ext cx="1424464" cy="528476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600" kern="1200">
              <a:latin typeface="Arial" pitchFamily="34" charset="0"/>
              <a:cs typeface="Arial" pitchFamily="34" charset="0"/>
            </a:rPr>
            <a:t>Венге</a:t>
          </a:r>
        </a:p>
      </dsp:txBody>
      <dsp:txXfrm>
        <a:off x="299" y="762696"/>
        <a:ext cx="1424464" cy="528476"/>
      </dsp:txXfrm>
    </dsp:sp>
  </dsp:spTree>
</dsp:drawing>
</file>

<file path=xl/diagrams/drawing1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6541296-E4D3-4065-B9C5-804AAEB683B2}">
      <dsp:nvSpPr>
        <dsp:cNvPr id="0" name=""/>
        <dsp:cNvSpPr/>
      </dsp:nvSpPr>
      <dsp:spPr>
        <a:xfrm>
          <a:off x="177768" y="74337"/>
          <a:ext cx="1033200" cy="673203"/>
        </a:xfrm>
        <a:prstGeom prst="roundRect">
          <a:avLst/>
        </a:pr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2C6F1CD-C91B-4A1C-881D-0A2A4AD02621}">
      <dsp:nvSpPr>
        <dsp:cNvPr id="0" name=""/>
        <dsp:cNvSpPr/>
      </dsp:nvSpPr>
      <dsp:spPr>
        <a:xfrm>
          <a:off x="0" y="762432"/>
          <a:ext cx="1385191" cy="513906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600" kern="1200">
              <a:latin typeface="Arial" pitchFamily="34" charset="0"/>
              <a:cs typeface="Arial" pitchFamily="34" charset="0"/>
            </a:rPr>
            <a:t>Basalt</a:t>
          </a:r>
          <a:endParaRPr lang="ru-RU" sz="1600" kern="1200">
            <a:latin typeface="Arial" pitchFamily="34" charset="0"/>
            <a:cs typeface="Arial" pitchFamily="34" charset="0"/>
          </a:endParaRPr>
        </a:p>
      </dsp:txBody>
      <dsp:txXfrm>
        <a:off x="0" y="762432"/>
        <a:ext cx="1385191" cy="513906"/>
      </dsp:txXfrm>
    </dsp:sp>
  </dsp:spTree>
</dsp:drawing>
</file>

<file path=xl/diagrams/drawing1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123642" y="24991"/>
          <a:ext cx="1046682" cy="681990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543" y="724217"/>
          <a:ext cx="1293062" cy="479726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600" kern="1200" baseline="0">
              <a:latin typeface="Arial" pitchFamily="34" charset="0"/>
            </a:rPr>
            <a:t>Белый</a:t>
          </a:r>
        </a:p>
      </dsp:txBody>
      <dsp:txXfrm>
        <a:off x="543" y="724217"/>
        <a:ext cx="1293062" cy="479726"/>
      </dsp:txXfrm>
    </dsp:sp>
  </dsp:spTree>
</dsp:drawing>
</file>

<file path=xl/diagrams/drawing1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75A340-6520-4E5E-A272-C3C161896FEB}">
      <dsp:nvSpPr>
        <dsp:cNvPr id="0" name=""/>
        <dsp:cNvSpPr/>
      </dsp:nvSpPr>
      <dsp:spPr>
        <a:xfrm>
          <a:off x="167274" y="966"/>
          <a:ext cx="1116269" cy="757338"/>
        </a:xfrm>
        <a:prstGeom prst="round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2000" b="-22000"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5917FD7-7894-4A76-9714-0232B067FC6F}">
      <dsp:nvSpPr>
        <dsp:cNvPr id="0" name=""/>
        <dsp:cNvSpPr/>
      </dsp:nvSpPr>
      <dsp:spPr>
        <a:xfrm>
          <a:off x="304" y="723769"/>
          <a:ext cx="1450208" cy="538027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600" kern="1200">
              <a:latin typeface="Arial" pitchFamily="34" charset="0"/>
              <a:cs typeface="Arial" pitchFamily="34" charset="0"/>
            </a:rPr>
            <a:t>Шамони темный</a:t>
          </a:r>
        </a:p>
      </dsp:txBody>
      <dsp:txXfrm>
        <a:off x="304" y="723769"/>
        <a:ext cx="1450208" cy="538027"/>
      </dsp:txXfrm>
    </dsp:sp>
  </dsp:spTree>
</dsp:drawing>
</file>

<file path=xl/diagrams/drawing1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953C5FE-8ED6-4E32-B1B6-B2552FC526BE}">
      <dsp:nvSpPr>
        <dsp:cNvPr id="0" name=""/>
        <dsp:cNvSpPr/>
      </dsp:nvSpPr>
      <dsp:spPr>
        <a:xfrm>
          <a:off x="150613" y="39213"/>
          <a:ext cx="1118485" cy="758843"/>
        </a:xfrm>
        <a:prstGeom prst="round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216E9FE-6E21-4829-9146-6CDC97CA0458}">
      <dsp:nvSpPr>
        <dsp:cNvPr id="0" name=""/>
        <dsp:cNvSpPr/>
      </dsp:nvSpPr>
      <dsp:spPr>
        <a:xfrm>
          <a:off x="989" y="765239"/>
          <a:ext cx="1415750" cy="52524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600" kern="1200">
              <a:latin typeface="Arial" pitchFamily="34" charset="0"/>
              <a:cs typeface="Arial" pitchFamily="34" charset="0"/>
            </a:rPr>
            <a:t>Шамони светлый</a:t>
          </a:r>
        </a:p>
      </dsp:txBody>
      <dsp:txXfrm>
        <a:off x="989" y="765239"/>
        <a:ext cx="1415750" cy="525243"/>
      </dsp:txXfrm>
    </dsp:sp>
  </dsp:spTree>
</dsp:drawing>
</file>

<file path=xl/diagrams/drawing1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6541296-E4D3-4065-B9C5-804AAEB683B2}">
      <dsp:nvSpPr>
        <dsp:cNvPr id="0" name=""/>
        <dsp:cNvSpPr/>
      </dsp:nvSpPr>
      <dsp:spPr>
        <a:xfrm>
          <a:off x="131135" y="29566"/>
          <a:ext cx="1114751" cy="756315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2C6F1CD-C91B-4A1C-881D-0A2A4AD02621}">
      <dsp:nvSpPr>
        <dsp:cNvPr id="0" name=""/>
        <dsp:cNvSpPr/>
      </dsp:nvSpPr>
      <dsp:spPr>
        <a:xfrm>
          <a:off x="292" y="755435"/>
          <a:ext cx="1394171" cy="517237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600" kern="1200">
              <a:latin typeface="Arial" pitchFamily="34" charset="0"/>
              <a:cs typeface="Arial" pitchFamily="34" charset="0"/>
            </a:rPr>
            <a:t>Венге</a:t>
          </a:r>
        </a:p>
      </dsp:txBody>
      <dsp:txXfrm>
        <a:off x="292" y="755435"/>
        <a:ext cx="1394171" cy="517237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75A340-6520-4E5E-A272-C3C161896FEB}">
      <dsp:nvSpPr>
        <dsp:cNvPr id="0" name=""/>
        <dsp:cNvSpPr/>
      </dsp:nvSpPr>
      <dsp:spPr>
        <a:xfrm>
          <a:off x="182352" y="31726"/>
          <a:ext cx="1110270" cy="753263"/>
        </a:xfrm>
        <a:prstGeom prst="roundRect">
          <a:avLst/>
        </a:prstGeom>
        <a:blipFill rotWithShape="1">
          <a:blip xmlns:r="http://schemas.openxmlformats.org/officeDocument/2006/relationships" r:embed="rId1"/>
          <a:stretch>
            <a:fillRect/>
          </a:stretch>
        </a:blipFill>
        <a:ln w="3175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5917FD7-7894-4A76-9714-0232B067FC6F}">
      <dsp:nvSpPr>
        <dsp:cNvPr id="0" name=""/>
        <dsp:cNvSpPr/>
      </dsp:nvSpPr>
      <dsp:spPr>
        <a:xfrm>
          <a:off x="991" y="757365"/>
          <a:ext cx="1419039" cy="5264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600" b="1" kern="1200">
              <a:latin typeface="Arial" pitchFamily="34" charset="0"/>
              <a:cs typeface="Arial" pitchFamily="34" charset="0"/>
            </a:rPr>
            <a:t>Шамони светлый</a:t>
          </a:r>
        </a:p>
      </dsp:txBody>
      <dsp:txXfrm>
        <a:off x="991" y="757365"/>
        <a:ext cx="1419039" cy="526463"/>
      </dsp:txXfrm>
    </dsp:sp>
  </dsp:spTree>
</dsp:drawing>
</file>

<file path=xl/diagrams/drawing2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75739" y="17542"/>
          <a:ext cx="1114750" cy="756309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42852" y="733042"/>
          <a:ext cx="1188750" cy="441026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600" kern="1200" baseline="0">
              <a:latin typeface="Arial" pitchFamily="34" charset="0"/>
            </a:rPr>
            <a:t>Белый</a:t>
          </a:r>
        </a:p>
      </dsp:txBody>
      <dsp:txXfrm>
        <a:off x="42852" y="733042"/>
        <a:ext cx="1188750" cy="441026"/>
      </dsp:txXfrm>
    </dsp:sp>
  </dsp:spTree>
</dsp:drawing>
</file>

<file path=xl/diagrams/drawing2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6541296-E4D3-4065-B9C5-804AAEB683B2}">
      <dsp:nvSpPr>
        <dsp:cNvPr id="0" name=""/>
        <dsp:cNvSpPr/>
      </dsp:nvSpPr>
      <dsp:spPr>
        <a:xfrm>
          <a:off x="132846" y="22711"/>
          <a:ext cx="1123044" cy="761943"/>
        </a:xfrm>
        <a:prstGeom prst="roundRect">
          <a:avLst/>
        </a:pr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2C6F1CD-C91B-4A1C-881D-0A2A4AD02621}">
      <dsp:nvSpPr>
        <dsp:cNvPr id="0" name=""/>
        <dsp:cNvSpPr/>
      </dsp:nvSpPr>
      <dsp:spPr>
        <a:xfrm>
          <a:off x="0" y="755176"/>
          <a:ext cx="1385191" cy="513906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600" kern="1200">
              <a:latin typeface="Arial" pitchFamily="34" charset="0"/>
              <a:cs typeface="Arial" pitchFamily="34" charset="0"/>
            </a:rPr>
            <a:t>Basalt</a:t>
          </a:r>
          <a:endParaRPr lang="ru-RU" sz="1600" kern="1200">
            <a:latin typeface="Arial" pitchFamily="34" charset="0"/>
            <a:cs typeface="Arial" pitchFamily="34" charset="0"/>
          </a:endParaRPr>
        </a:p>
      </dsp:txBody>
      <dsp:txXfrm>
        <a:off x="0" y="755176"/>
        <a:ext cx="1385191" cy="513906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75A340-6520-4E5E-A272-C3C161896FEB}">
      <dsp:nvSpPr>
        <dsp:cNvPr id="0" name=""/>
        <dsp:cNvSpPr/>
      </dsp:nvSpPr>
      <dsp:spPr>
        <a:xfrm>
          <a:off x="157620" y="38465"/>
          <a:ext cx="1116772" cy="757680"/>
        </a:xfrm>
        <a:prstGeom prst="roundRect">
          <a:avLst/>
        </a:prstGeom>
        <a:blipFill rotWithShape="1">
          <a:blip xmlns:r="http://schemas.openxmlformats.org/officeDocument/2006/relationships" r:embed="rId1"/>
          <a:stretch>
            <a:fillRect/>
          </a:stretch>
        </a:blipFill>
        <a:ln w="3175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5917FD7-7894-4A76-9714-0232B067FC6F}">
      <dsp:nvSpPr>
        <dsp:cNvPr id="0" name=""/>
        <dsp:cNvSpPr/>
      </dsp:nvSpPr>
      <dsp:spPr>
        <a:xfrm>
          <a:off x="300" y="756979"/>
          <a:ext cx="1431411" cy="53105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600" b="1" kern="1200">
              <a:latin typeface="Arial" pitchFamily="34" charset="0"/>
              <a:cs typeface="Arial" pitchFamily="34" charset="0"/>
            </a:rPr>
            <a:t>Венге</a:t>
          </a:r>
        </a:p>
      </dsp:txBody>
      <dsp:txXfrm>
        <a:off x="300" y="756979"/>
        <a:ext cx="1431411" cy="531053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75A340-6520-4E5E-A272-C3C161896FEB}">
      <dsp:nvSpPr>
        <dsp:cNvPr id="0" name=""/>
        <dsp:cNvSpPr/>
      </dsp:nvSpPr>
      <dsp:spPr>
        <a:xfrm>
          <a:off x="160964" y="36251"/>
          <a:ext cx="1116434" cy="757454"/>
        </a:xfrm>
        <a:prstGeom prst="roundRect">
          <a:avLst/>
        </a:prstGeom>
        <a:blipFill rotWithShape="1">
          <a:blip xmlns:r="http://schemas.openxmlformats.org/officeDocument/2006/relationships" r:embed="rId1"/>
          <a:stretch>
            <a:fillRect/>
          </a:stretch>
        </a:blipFill>
        <a:ln w="3175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5917FD7-7894-4A76-9714-0232B067FC6F}">
      <dsp:nvSpPr>
        <dsp:cNvPr id="0" name=""/>
        <dsp:cNvSpPr/>
      </dsp:nvSpPr>
      <dsp:spPr>
        <a:xfrm>
          <a:off x="302" y="756158"/>
          <a:ext cx="1437758" cy="53340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600" b="1" kern="1200">
              <a:latin typeface="Arial" pitchFamily="34" charset="0"/>
              <a:cs typeface="Arial" pitchFamily="34" charset="0"/>
            </a:rPr>
            <a:t>Белый</a:t>
          </a:r>
        </a:p>
      </dsp:txBody>
      <dsp:txXfrm>
        <a:off x="302" y="756158"/>
        <a:ext cx="1437758" cy="533408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75A340-6520-4E5E-A272-C3C161896FEB}">
      <dsp:nvSpPr>
        <dsp:cNvPr id="0" name=""/>
        <dsp:cNvSpPr/>
      </dsp:nvSpPr>
      <dsp:spPr>
        <a:xfrm>
          <a:off x="156789" y="72855"/>
          <a:ext cx="1118888" cy="759114"/>
        </a:xfrm>
        <a:prstGeom prst="roundRect">
          <a:avLst/>
        </a:prstGeom>
        <a:blipFill rotWithShape="1">
          <a:blip xmlns:r="http://schemas.openxmlformats.org/officeDocument/2006/relationships" r:embed="rId1"/>
          <a:stretch>
            <a:fillRect/>
          </a:stretch>
        </a:blipFill>
        <a:ln w="3175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5917FD7-7894-4A76-9714-0232B067FC6F}">
      <dsp:nvSpPr>
        <dsp:cNvPr id="0" name=""/>
        <dsp:cNvSpPr/>
      </dsp:nvSpPr>
      <dsp:spPr>
        <a:xfrm>
          <a:off x="300" y="763633"/>
          <a:ext cx="1431865" cy="53122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600" b="1" kern="1200">
              <a:latin typeface="Arial" pitchFamily="34" charset="0"/>
              <a:cs typeface="Arial" pitchFamily="34" charset="0"/>
            </a:rPr>
            <a:t>Basalt</a:t>
          </a:r>
          <a:endParaRPr lang="ru-RU" sz="1600" b="1" kern="1200">
            <a:latin typeface="Arial" pitchFamily="34" charset="0"/>
            <a:cs typeface="Arial" pitchFamily="34" charset="0"/>
          </a:endParaRPr>
        </a:p>
      </dsp:txBody>
      <dsp:txXfrm>
        <a:off x="300" y="763633"/>
        <a:ext cx="1431865" cy="531222"/>
      </dsp:txXfrm>
    </dsp:sp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75A340-6520-4E5E-A272-C3C161896FEB}">
      <dsp:nvSpPr>
        <dsp:cNvPr id="0" name=""/>
        <dsp:cNvSpPr/>
      </dsp:nvSpPr>
      <dsp:spPr>
        <a:xfrm>
          <a:off x="138802" y="64410"/>
          <a:ext cx="1119595" cy="759604"/>
        </a:xfrm>
        <a:prstGeom prst="roundRect">
          <a:avLst/>
        </a:prstGeom>
        <a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artisticCutout/>
                    </a14:imgEffect>
                  </a14:imgLayer>
                </a14:imgProps>
              </a:ext>
            </a:extLst>
          </a:blip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</dsp:sp>
    <dsp:sp modelId="{85917FD7-7894-4A76-9714-0232B067FC6F}">
      <dsp:nvSpPr>
        <dsp:cNvPr id="0" name=""/>
        <dsp:cNvSpPr/>
      </dsp:nvSpPr>
      <dsp:spPr>
        <a:xfrm>
          <a:off x="115011" y="693620"/>
          <a:ext cx="1167178" cy="51814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ctr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600" b="1" kern="1200">
              <a:latin typeface="Arial" pitchFamily="34" charset="0"/>
              <a:cs typeface="Arial" pitchFamily="34" charset="0"/>
            </a:rPr>
            <a:t>Graphit</a:t>
          </a:r>
          <a:endParaRPr lang="ru-RU" sz="1600" b="1" kern="1200">
            <a:latin typeface="Arial" pitchFamily="34" charset="0"/>
            <a:cs typeface="Arial" pitchFamily="34" charset="0"/>
          </a:endParaRPr>
        </a:p>
      </dsp:txBody>
      <dsp:txXfrm>
        <a:off x="115011" y="693620"/>
        <a:ext cx="1167178" cy="518143"/>
      </dsp:txXfrm>
    </dsp:sp>
  </dsp:spTree>
</dsp:drawing>
</file>

<file path=xl/diagrams/drawing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75A340-6520-4E5E-A272-C3C161896FEB}">
      <dsp:nvSpPr>
        <dsp:cNvPr id="0" name=""/>
        <dsp:cNvSpPr/>
      </dsp:nvSpPr>
      <dsp:spPr>
        <a:xfrm>
          <a:off x="201318" y="37978"/>
          <a:ext cx="1120545" cy="760240"/>
        </a:xfrm>
        <a:prstGeom prst="roundRect">
          <a:avLst/>
        </a:prstGeom>
        <a:blipFill rotWithShape="1"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</dsp:sp>
    <dsp:sp modelId="{85917FD7-7894-4A76-9714-0232B067FC6F}">
      <dsp:nvSpPr>
        <dsp:cNvPr id="0" name=""/>
        <dsp:cNvSpPr/>
      </dsp:nvSpPr>
      <dsp:spPr>
        <a:xfrm>
          <a:off x="984" y="716673"/>
          <a:ext cx="1407932" cy="52234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600" b="1" kern="1200">
              <a:latin typeface="Arial" pitchFamily="34" charset="0"/>
              <a:cs typeface="Arial" pitchFamily="34" charset="0"/>
            </a:rPr>
            <a:t>Черный глянец</a:t>
          </a:r>
        </a:p>
      </dsp:txBody>
      <dsp:txXfrm>
        <a:off x="984" y="716673"/>
        <a:ext cx="1407932" cy="522342"/>
      </dsp:txXfrm>
    </dsp:sp>
  </dsp:spTree>
</dsp:drawing>
</file>

<file path=xl/diagrams/drawing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75A340-6520-4E5E-A272-C3C161896FEB}">
      <dsp:nvSpPr>
        <dsp:cNvPr id="0" name=""/>
        <dsp:cNvSpPr/>
      </dsp:nvSpPr>
      <dsp:spPr>
        <a:xfrm>
          <a:off x="163203" y="60835"/>
          <a:ext cx="1120534" cy="760241"/>
        </a:xfrm>
        <a:prstGeom prst="roundRect">
          <a:avLst/>
        </a:prstGeom>
        <a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50000"/>
                    </a14:imgEffect>
                  </a14:imgLayer>
                </a14:imgProps>
              </a:ext>
            </a:extLst>
          </a:blip>
          <a:stretch>
            <a:fillRect/>
          </a:stretch>
        </a:blipFill>
        <a:ln>
          <a:noFill/>
        </a:ln>
        <a:effectLst/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</dsp:sp>
    <dsp:sp modelId="{85917FD7-7894-4A76-9714-0232B067FC6F}">
      <dsp:nvSpPr>
        <dsp:cNvPr id="0" name=""/>
        <dsp:cNvSpPr/>
      </dsp:nvSpPr>
      <dsp:spPr>
        <a:xfrm>
          <a:off x="1966" y="767946"/>
          <a:ext cx="1406876" cy="52195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600" b="1" kern="1200">
              <a:latin typeface="Arial" pitchFamily="34" charset="0"/>
              <a:cs typeface="Arial" pitchFamily="34" charset="0"/>
            </a:rPr>
            <a:t>Белый глянец</a:t>
          </a:r>
        </a:p>
      </dsp:txBody>
      <dsp:txXfrm>
        <a:off x="1966" y="767946"/>
        <a:ext cx="1406876" cy="521951"/>
      </dsp:txXfrm>
    </dsp:sp>
  </dsp:spTree>
</dsp:drawing>
</file>

<file path=xl/diagrams/drawing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75A340-6520-4E5E-A272-C3C161896FEB}">
      <dsp:nvSpPr>
        <dsp:cNvPr id="0" name=""/>
        <dsp:cNvSpPr/>
      </dsp:nvSpPr>
      <dsp:spPr>
        <a:xfrm>
          <a:off x="216011" y="64581"/>
          <a:ext cx="1012802" cy="651082"/>
        </a:xfrm>
        <a:prstGeom prst="roundRect">
          <a:avLst/>
        </a:prstGeom>
        <a:blipFill rotWithShape="1"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</dsp:sp>
    <dsp:sp modelId="{85917FD7-7894-4A76-9714-0232B067FC6F}">
      <dsp:nvSpPr>
        <dsp:cNvPr id="0" name=""/>
        <dsp:cNvSpPr/>
      </dsp:nvSpPr>
      <dsp:spPr>
        <a:xfrm>
          <a:off x="303" y="686298"/>
          <a:ext cx="1444219" cy="53580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600" b="1" kern="1200">
              <a:latin typeface="Arial" pitchFamily="34" charset="0"/>
              <a:cs typeface="Arial" pitchFamily="34" charset="0"/>
            </a:rPr>
            <a:t>Черный глянец</a:t>
          </a:r>
        </a:p>
      </dsp:txBody>
      <dsp:txXfrm>
        <a:off x="303" y="686298"/>
        <a:ext cx="1444219" cy="53580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List1#8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0.xml><?xml version="1.0" encoding="utf-8"?>
<dgm:layoutDef xmlns:dgm="http://schemas.openxmlformats.org/drawingml/2006/diagram" xmlns:a="http://schemas.openxmlformats.org/drawingml/2006/main" uniqueId="urn:microsoft.com/office/officeart/2005/8/layout/pList1#8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1.xml><?xml version="1.0" encoding="utf-8"?>
<dgm:layoutDef xmlns:dgm="http://schemas.openxmlformats.org/drawingml/2006/diagram" xmlns:a="http://schemas.openxmlformats.org/drawingml/2006/main" uniqueId="urn:microsoft.com/office/officeart/2005/8/layout/pList1#8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2.xml><?xml version="1.0" encoding="utf-8"?>
<dgm:layoutDef xmlns:dgm="http://schemas.openxmlformats.org/drawingml/2006/diagram" xmlns:a="http://schemas.openxmlformats.org/drawingml/2006/main" uniqueId="urn:microsoft.com/office/officeart/2005/8/layout/pList1#8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3.xml><?xml version="1.0" encoding="utf-8"?>
<dgm:layoutDef xmlns:dgm="http://schemas.openxmlformats.org/drawingml/2006/diagram" xmlns:a="http://schemas.openxmlformats.org/drawingml/2006/main" uniqueId="urn:microsoft.com/office/officeart/2005/8/layout/pList1#9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4.xml><?xml version="1.0" encoding="utf-8"?>
<dgm:layoutDef xmlns:dgm="http://schemas.openxmlformats.org/drawingml/2006/diagram" xmlns:a="http://schemas.openxmlformats.org/drawingml/2006/main" uniqueId="urn:microsoft.com/office/officeart/2005/8/layout/pList1#3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5.xml><?xml version="1.0" encoding="utf-8"?>
<dgm:layoutDef xmlns:dgm="http://schemas.openxmlformats.org/drawingml/2006/diagram" xmlns:a="http://schemas.openxmlformats.org/drawingml/2006/main" uniqueId="urn:microsoft.com/office/officeart/2005/8/layout/pList1#3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6.xml><?xml version="1.0" encoding="utf-8"?>
<dgm:layoutDef xmlns:dgm="http://schemas.openxmlformats.org/drawingml/2006/diagram" xmlns:a="http://schemas.openxmlformats.org/drawingml/2006/main" uniqueId="urn:microsoft.com/office/officeart/2005/8/layout/pList1#10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7.xml><?xml version="1.0" encoding="utf-8"?>
<dgm:layoutDef xmlns:dgm="http://schemas.openxmlformats.org/drawingml/2006/diagram" xmlns:a="http://schemas.openxmlformats.org/drawingml/2006/main" uniqueId="urn:microsoft.com/office/officeart/2005/8/layout/pList1#8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8.xml><?xml version="1.0" encoding="utf-8"?>
<dgm:layoutDef xmlns:dgm="http://schemas.openxmlformats.org/drawingml/2006/diagram" xmlns:a="http://schemas.openxmlformats.org/drawingml/2006/main" uniqueId="urn:microsoft.com/office/officeart/2005/8/layout/pList1#9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9.xml><?xml version="1.0" encoding="utf-8"?>
<dgm:layoutDef xmlns:dgm="http://schemas.openxmlformats.org/drawingml/2006/diagram" xmlns:a="http://schemas.openxmlformats.org/drawingml/2006/main" uniqueId="urn:microsoft.com/office/officeart/2005/8/layout/pList1#3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pList1#8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0.xml><?xml version="1.0" encoding="utf-8"?>
<dgm:layoutDef xmlns:dgm="http://schemas.openxmlformats.org/drawingml/2006/diagram" xmlns:a="http://schemas.openxmlformats.org/drawingml/2006/main" uniqueId="urn:microsoft.com/office/officeart/2005/8/layout/pList1#10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1.xml><?xml version="1.0" encoding="utf-8"?>
<dgm:layoutDef xmlns:dgm="http://schemas.openxmlformats.org/drawingml/2006/diagram" xmlns:a="http://schemas.openxmlformats.org/drawingml/2006/main" uniqueId="urn:microsoft.com/office/officeart/2005/8/layout/pList1#3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pList1#8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pList1#8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pList1#8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pList1#8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5/8/layout/pList1#8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8.xml><?xml version="1.0" encoding="utf-8"?>
<dgm:layoutDef xmlns:dgm="http://schemas.openxmlformats.org/drawingml/2006/diagram" xmlns:a="http://schemas.openxmlformats.org/drawingml/2006/main" uniqueId="urn:microsoft.com/office/officeart/2005/8/layout/pList1#8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9.xml><?xml version="1.0" encoding="utf-8"?>
<dgm:layoutDef xmlns:dgm="http://schemas.openxmlformats.org/drawingml/2006/diagram" xmlns:a="http://schemas.openxmlformats.org/drawingml/2006/main" uniqueId="urn:microsoft.com/office/officeart/2005/8/layout/pList1#8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0.xml><?xml version="1.0" encoding="utf-8"?>
<dgm:styleDef xmlns:dgm="http://schemas.openxmlformats.org/drawingml/2006/diagram" xmlns:a="http://schemas.openxmlformats.org/drawingml/2006/main" uniqueId="urn:microsoft.com/office/officeart/2005/8/quickstyle/3d1">
  <dgm:title val=""/>
  <dgm:desc val=""/>
  <dgm:catLst>
    <dgm:cat type="3D" pri="111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flat" dir="t"/>
    </dgm:scene3d>
    <dgm:sp3d z="127000"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flat" dir="t"/>
    </dgm:scene3d>
    <dgm:sp3d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flat" dir="t"/>
    </dgm:scene3d>
    <dgm:sp3d z="-190500"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flat" dir="t"/>
    </dgm:scene3d>
    <dgm:sp3d z="-800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flat" dir="t"/>
    </dgm:scene3d>
    <dgm:sp3d z="1270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flat" dir="t"/>
    </dgm:scene3d>
    <dgm:sp3d z="-1905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flat" dir="t"/>
    </dgm:scene3d>
    <dgm:sp3d z="-4000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 z="127000"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flat" dir="t"/>
    </dgm:scene3d>
    <dgm:sp3d z="-10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FollowNode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flat" dir="t"/>
    </dgm:scene3d>
    <dgm:sp3d z="-190500" extrusionH="127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z="190500" prstMaterial="plastic">
      <a:bevelT w="120900" h="88900"/>
      <a:bevelB w="88900" h="31750" prst="angle"/>
    </dgm:sp3d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8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9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0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3d1">
  <dgm:title val=""/>
  <dgm:desc val=""/>
  <dgm:catLst>
    <dgm:cat type="3D" pri="111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flat" dir="t"/>
    </dgm:scene3d>
    <dgm:sp3d z="127000"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flat" dir="t"/>
    </dgm:scene3d>
    <dgm:sp3d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flat" dir="t"/>
    </dgm:scene3d>
    <dgm:sp3d z="-190500"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flat" dir="t"/>
    </dgm:scene3d>
    <dgm:sp3d z="-800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flat" dir="t"/>
    </dgm:scene3d>
    <dgm:sp3d z="1270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flat" dir="t"/>
    </dgm:scene3d>
    <dgm:sp3d z="-1905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flat" dir="t"/>
    </dgm:scene3d>
    <dgm:sp3d z="-4000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 z="127000"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flat" dir="t"/>
    </dgm:scene3d>
    <dgm:sp3d z="-10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FollowNode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flat" dir="t"/>
    </dgm:scene3d>
    <dgm:sp3d z="-190500" extrusionH="127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z="190500" prstMaterial="plastic">
      <a:bevelT w="120900" h="88900"/>
      <a:bevelB w="88900" h="31750" prst="angle"/>
    </dgm:sp3d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8.xml><?xml version="1.0" encoding="utf-8"?>
<dgm:styleDef xmlns:dgm="http://schemas.openxmlformats.org/drawingml/2006/diagram" xmlns:a="http://schemas.openxmlformats.org/drawingml/2006/main" uniqueId="urn:microsoft.com/office/officeart/2005/8/quickstyle/3d1">
  <dgm:title val=""/>
  <dgm:desc val=""/>
  <dgm:catLst>
    <dgm:cat type="3D" pri="111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flat" dir="t"/>
    </dgm:scene3d>
    <dgm:sp3d z="127000"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flat" dir="t"/>
    </dgm:scene3d>
    <dgm:sp3d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flat" dir="t"/>
    </dgm:scene3d>
    <dgm:sp3d z="-190500"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flat" dir="t"/>
    </dgm:scene3d>
    <dgm:sp3d z="-800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flat" dir="t"/>
    </dgm:scene3d>
    <dgm:sp3d z="1270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flat" dir="t"/>
    </dgm:scene3d>
    <dgm:sp3d z="-1905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flat" dir="t"/>
    </dgm:scene3d>
    <dgm:sp3d z="-4000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 z="127000"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flat" dir="t"/>
    </dgm:scene3d>
    <dgm:sp3d z="-10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FollowNode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flat" dir="t"/>
    </dgm:scene3d>
    <dgm:sp3d z="-190500" extrusionH="127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z="190500" prstMaterial="plastic">
      <a:bevelT w="120900" h="88900"/>
      <a:bevelB w="88900" h="31750" prst="angle"/>
    </dgm:sp3d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9.xml><?xml version="1.0" encoding="utf-8"?>
<dgm:styleDef xmlns:dgm="http://schemas.openxmlformats.org/drawingml/2006/diagram" xmlns:a="http://schemas.openxmlformats.org/drawingml/2006/main" uniqueId="urn:microsoft.com/office/officeart/2005/8/quickstyle/3d1">
  <dgm:title val=""/>
  <dgm:desc val=""/>
  <dgm:catLst>
    <dgm:cat type="3D" pri="111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flat" dir="t"/>
    </dgm:scene3d>
    <dgm:sp3d z="127000"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flat" dir="t"/>
    </dgm:scene3d>
    <dgm:sp3d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flat" dir="t"/>
    </dgm:scene3d>
    <dgm:sp3d z="-190500"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flat" dir="t"/>
    </dgm:scene3d>
    <dgm:sp3d z="-800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flat" dir="t"/>
    </dgm:scene3d>
    <dgm:sp3d z="1270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flat" dir="t"/>
    </dgm:scene3d>
    <dgm:sp3d z="-1905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flat" dir="t"/>
    </dgm:scene3d>
    <dgm:sp3d z="-4000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 z="127000"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flat" dir="t"/>
    </dgm:scene3d>
    <dgm:sp3d z="-10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FollowNode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flat" dir="t"/>
    </dgm:scene3d>
    <dgm:sp3d z="-190500" extrusionH="127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z="190500" prstMaterial="plastic">
      <a:bevelT w="120900" h="88900"/>
      <a:bevelB w="88900" h="31750" prst="angle"/>
    </dgm:sp3d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png"/><Relationship Id="rId42" Type="http://schemas.openxmlformats.org/officeDocument/2006/relationships/diagramLayout" Target="../diagrams/layout3.xml"/><Relationship Id="rId47" Type="http://schemas.openxmlformats.org/officeDocument/2006/relationships/diagramLayout" Target="../diagrams/layout4.xml"/><Relationship Id="rId63" Type="http://schemas.openxmlformats.org/officeDocument/2006/relationships/diagramQuickStyle" Target="../diagrams/quickStyle7.xml"/><Relationship Id="rId68" Type="http://schemas.openxmlformats.org/officeDocument/2006/relationships/diagramQuickStyle" Target="../diagrams/quickStyle8.xml"/><Relationship Id="rId7" Type="http://schemas.openxmlformats.org/officeDocument/2006/relationships/image" Target="../media/image7.png"/><Relationship Id="rId71" Type="http://schemas.openxmlformats.org/officeDocument/2006/relationships/image" Target="../media/image39.gif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emf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diagramLayout" Target="../diagrams/layout1.xml"/><Relationship Id="rId37" Type="http://schemas.openxmlformats.org/officeDocument/2006/relationships/diagramLayout" Target="../diagrams/layout2.xml"/><Relationship Id="rId40" Type="http://schemas.microsoft.com/office/2007/relationships/diagramDrawing" Target="../diagrams/drawing2.xml"/><Relationship Id="rId45" Type="http://schemas.microsoft.com/office/2007/relationships/diagramDrawing" Target="../diagrams/drawing3.xml"/><Relationship Id="rId53" Type="http://schemas.openxmlformats.org/officeDocument/2006/relationships/diagramQuickStyle" Target="../diagrams/quickStyle5.xml"/><Relationship Id="rId58" Type="http://schemas.openxmlformats.org/officeDocument/2006/relationships/diagramQuickStyle" Target="../diagrams/quickStyle6.xml"/><Relationship Id="rId66" Type="http://schemas.openxmlformats.org/officeDocument/2006/relationships/diagramData" Target="../diagrams/data8.xml"/><Relationship Id="rId5" Type="http://schemas.openxmlformats.org/officeDocument/2006/relationships/image" Target="../media/image5.png"/><Relationship Id="rId61" Type="http://schemas.openxmlformats.org/officeDocument/2006/relationships/diagramData" Target="../diagrams/data7.xml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microsoft.com/office/2007/relationships/diagramDrawing" Target="../diagrams/drawing1.xml"/><Relationship Id="rId43" Type="http://schemas.openxmlformats.org/officeDocument/2006/relationships/diagramQuickStyle" Target="../diagrams/quickStyle3.xml"/><Relationship Id="rId48" Type="http://schemas.openxmlformats.org/officeDocument/2006/relationships/diagramQuickStyle" Target="../diagrams/quickStyle4.xml"/><Relationship Id="rId56" Type="http://schemas.openxmlformats.org/officeDocument/2006/relationships/diagramData" Target="../diagrams/data6.xml"/><Relationship Id="rId64" Type="http://schemas.openxmlformats.org/officeDocument/2006/relationships/diagramColors" Target="../diagrams/colors7.xml"/><Relationship Id="rId69" Type="http://schemas.openxmlformats.org/officeDocument/2006/relationships/diagramColors" Target="../diagrams/colors8.xml"/><Relationship Id="rId8" Type="http://schemas.openxmlformats.org/officeDocument/2006/relationships/image" Target="../media/image8.png"/><Relationship Id="rId51" Type="http://schemas.openxmlformats.org/officeDocument/2006/relationships/diagramData" Target="../diagrams/data5.xml"/><Relationship Id="rId72" Type="http://schemas.openxmlformats.org/officeDocument/2006/relationships/image" Target="../media/image40.gif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diagramQuickStyle" Target="../diagrams/quickStyle1.xml"/><Relationship Id="rId38" Type="http://schemas.openxmlformats.org/officeDocument/2006/relationships/diagramQuickStyle" Target="../diagrams/quickStyle2.xml"/><Relationship Id="rId46" Type="http://schemas.openxmlformats.org/officeDocument/2006/relationships/diagramData" Target="../diagrams/data4.xml"/><Relationship Id="rId59" Type="http://schemas.openxmlformats.org/officeDocument/2006/relationships/diagramColors" Target="../diagrams/colors6.xml"/><Relationship Id="rId67" Type="http://schemas.openxmlformats.org/officeDocument/2006/relationships/diagramLayout" Target="../diagrams/layout8.xml"/><Relationship Id="rId20" Type="http://schemas.openxmlformats.org/officeDocument/2006/relationships/image" Target="../media/image20.png"/><Relationship Id="rId41" Type="http://schemas.openxmlformats.org/officeDocument/2006/relationships/diagramData" Target="../diagrams/data3.xml"/><Relationship Id="rId54" Type="http://schemas.openxmlformats.org/officeDocument/2006/relationships/diagramColors" Target="../diagrams/colors5.xml"/><Relationship Id="rId62" Type="http://schemas.openxmlformats.org/officeDocument/2006/relationships/diagramLayout" Target="../diagrams/layout7.xml"/><Relationship Id="rId70" Type="http://schemas.microsoft.com/office/2007/relationships/diagramDrawing" Target="../diagrams/drawing8.xml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diagramData" Target="../diagrams/data2.xml"/><Relationship Id="rId49" Type="http://schemas.openxmlformats.org/officeDocument/2006/relationships/diagramColors" Target="../diagrams/colors4.xml"/><Relationship Id="rId57" Type="http://schemas.openxmlformats.org/officeDocument/2006/relationships/diagramLayout" Target="../diagrams/layout6.xml"/><Relationship Id="rId10" Type="http://schemas.openxmlformats.org/officeDocument/2006/relationships/image" Target="../media/image10.png"/><Relationship Id="rId31" Type="http://schemas.openxmlformats.org/officeDocument/2006/relationships/diagramData" Target="../diagrams/data1.xml"/><Relationship Id="rId44" Type="http://schemas.openxmlformats.org/officeDocument/2006/relationships/diagramColors" Target="../diagrams/colors3.xml"/><Relationship Id="rId52" Type="http://schemas.openxmlformats.org/officeDocument/2006/relationships/diagramLayout" Target="../diagrams/layout5.xml"/><Relationship Id="rId60" Type="http://schemas.microsoft.com/office/2007/relationships/diagramDrawing" Target="../diagrams/drawing6.xml"/><Relationship Id="rId65" Type="http://schemas.microsoft.com/office/2007/relationships/diagramDrawing" Target="../diagrams/drawing7.xml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diagramColors" Target="../diagrams/colors2.xml"/><Relationship Id="rId34" Type="http://schemas.openxmlformats.org/officeDocument/2006/relationships/diagramColors" Target="../diagrams/colors1.xml"/><Relationship Id="rId50" Type="http://schemas.microsoft.com/office/2007/relationships/diagramDrawing" Target="../diagrams/drawing4.xml"/><Relationship Id="rId55" Type="http://schemas.microsoft.com/office/2007/relationships/diagramDrawing" Target="../diagrams/drawing5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2.png"/><Relationship Id="rId18" Type="http://schemas.openxmlformats.org/officeDocument/2006/relationships/diagramQuickStyle" Target="../diagrams/quickStyle9.xml"/><Relationship Id="rId26" Type="http://schemas.openxmlformats.org/officeDocument/2006/relationships/diagramData" Target="../diagrams/data11.xml"/><Relationship Id="rId39" Type="http://schemas.openxmlformats.org/officeDocument/2006/relationships/diagramColors" Target="../diagrams/colors13.xml"/><Relationship Id="rId21" Type="http://schemas.openxmlformats.org/officeDocument/2006/relationships/diagramData" Target="../diagrams/data10.xml"/><Relationship Id="rId34" Type="http://schemas.openxmlformats.org/officeDocument/2006/relationships/diagramColors" Target="../diagrams/colors12.xml"/><Relationship Id="rId42" Type="http://schemas.openxmlformats.org/officeDocument/2006/relationships/diagramLayout" Target="../diagrams/layout14.xml"/><Relationship Id="rId47" Type="http://schemas.openxmlformats.org/officeDocument/2006/relationships/diagramLayout" Target="../diagrams/layout15.xml"/><Relationship Id="rId50" Type="http://schemas.microsoft.com/office/2007/relationships/diagramDrawing" Target="../diagrams/drawing15.xml"/><Relationship Id="rId55" Type="http://schemas.microsoft.com/office/2007/relationships/diagramDrawing" Target="../diagrams/drawing16.xml"/><Relationship Id="rId63" Type="http://schemas.openxmlformats.org/officeDocument/2006/relationships/image" Target="../media/image40.gif"/><Relationship Id="rId7" Type="http://schemas.openxmlformats.org/officeDocument/2006/relationships/image" Target="../media/image47.png"/><Relationship Id="rId2" Type="http://schemas.openxmlformats.org/officeDocument/2006/relationships/image" Target="../media/image42.png"/><Relationship Id="rId16" Type="http://schemas.openxmlformats.org/officeDocument/2006/relationships/diagramData" Target="../diagrams/data9.xml"/><Relationship Id="rId29" Type="http://schemas.openxmlformats.org/officeDocument/2006/relationships/diagramColors" Target="../diagrams/colors11.xml"/><Relationship Id="rId11" Type="http://schemas.openxmlformats.org/officeDocument/2006/relationships/image" Target="../media/image51.png"/><Relationship Id="rId24" Type="http://schemas.openxmlformats.org/officeDocument/2006/relationships/diagramColors" Target="../diagrams/colors10.xml"/><Relationship Id="rId32" Type="http://schemas.openxmlformats.org/officeDocument/2006/relationships/diagramLayout" Target="../diagrams/layout12.xml"/><Relationship Id="rId37" Type="http://schemas.openxmlformats.org/officeDocument/2006/relationships/diagramLayout" Target="../diagrams/layout13.xml"/><Relationship Id="rId40" Type="http://schemas.microsoft.com/office/2007/relationships/diagramDrawing" Target="../diagrams/drawing13.xml"/><Relationship Id="rId45" Type="http://schemas.microsoft.com/office/2007/relationships/diagramDrawing" Target="../diagrams/drawing14.xml"/><Relationship Id="rId53" Type="http://schemas.openxmlformats.org/officeDocument/2006/relationships/diagramQuickStyle" Target="../diagrams/quickStyle16.xml"/><Relationship Id="rId58" Type="http://schemas.openxmlformats.org/officeDocument/2006/relationships/image" Target="../media/image62.tiff"/><Relationship Id="rId5" Type="http://schemas.openxmlformats.org/officeDocument/2006/relationships/image" Target="../media/image45.png"/><Relationship Id="rId61" Type="http://schemas.openxmlformats.org/officeDocument/2006/relationships/image" Target="../media/image65.tiff"/><Relationship Id="rId19" Type="http://schemas.openxmlformats.org/officeDocument/2006/relationships/diagramColors" Target="../diagrams/colors9.xml"/><Relationship Id="rId14" Type="http://schemas.openxmlformats.org/officeDocument/2006/relationships/image" Target="../media/image29.emf"/><Relationship Id="rId22" Type="http://schemas.openxmlformats.org/officeDocument/2006/relationships/diagramLayout" Target="../diagrams/layout10.xml"/><Relationship Id="rId27" Type="http://schemas.openxmlformats.org/officeDocument/2006/relationships/diagramLayout" Target="../diagrams/layout11.xml"/><Relationship Id="rId30" Type="http://schemas.microsoft.com/office/2007/relationships/diagramDrawing" Target="../diagrams/drawing11.xml"/><Relationship Id="rId35" Type="http://schemas.microsoft.com/office/2007/relationships/diagramDrawing" Target="../diagrams/drawing12.xml"/><Relationship Id="rId43" Type="http://schemas.openxmlformats.org/officeDocument/2006/relationships/diagramQuickStyle" Target="../diagrams/quickStyle14.xml"/><Relationship Id="rId48" Type="http://schemas.openxmlformats.org/officeDocument/2006/relationships/diagramQuickStyle" Target="../diagrams/quickStyle15.xml"/><Relationship Id="rId56" Type="http://schemas.openxmlformats.org/officeDocument/2006/relationships/image" Target="../media/image60.tiff"/><Relationship Id="rId8" Type="http://schemas.openxmlformats.org/officeDocument/2006/relationships/image" Target="../media/image48.png"/><Relationship Id="rId51" Type="http://schemas.openxmlformats.org/officeDocument/2006/relationships/diagramData" Target="../diagrams/data16.xml"/><Relationship Id="rId3" Type="http://schemas.openxmlformats.org/officeDocument/2006/relationships/image" Target="../media/image43.png"/><Relationship Id="rId12" Type="http://schemas.openxmlformats.org/officeDocument/2006/relationships/image" Target="../media/image25.jpeg"/><Relationship Id="rId17" Type="http://schemas.openxmlformats.org/officeDocument/2006/relationships/diagramLayout" Target="../diagrams/layout9.xml"/><Relationship Id="rId25" Type="http://schemas.microsoft.com/office/2007/relationships/diagramDrawing" Target="../diagrams/drawing10.xml"/><Relationship Id="rId33" Type="http://schemas.openxmlformats.org/officeDocument/2006/relationships/diagramQuickStyle" Target="../diagrams/quickStyle12.xml"/><Relationship Id="rId38" Type="http://schemas.openxmlformats.org/officeDocument/2006/relationships/diagramQuickStyle" Target="../diagrams/quickStyle13.xml"/><Relationship Id="rId46" Type="http://schemas.openxmlformats.org/officeDocument/2006/relationships/diagramData" Target="../diagrams/data15.xml"/><Relationship Id="rId59" Type="http://schemas.openxmlformats.org/officeDocument/2006/relationships/image" Target="../media/image63.tiff"/><Relationship Id="rId20" Type="http://schemas.microsoft.com/office/2007/relationships/diagramDrawing" Target="../diagrams/drawing9.xml"/><Relationship Id="rId41" Type="http://schemas.openxmlformats.org/officeDocument/2006/relationships/diagramData" Target="../diagrams/data14.xml"/><Relationship Id="rId54" Type="http://schemas.openxmlformats.org/officeDocument/2006/relationships/diagramColors" Target="../diagrams/colors16.xml"/><Relationship Id="rId62" Type="http://schemas.openxmlformats.org/officeDocument/2006/relationships/image" Target="../media/image39.gif"/><Relationship Id="rId1" Type="http://schemas.openxmlformats.org/officeDocument/2006/relationships/image" Target="../media/image41.png"/><Relationship Id="rId6" Type="http://schemas.openxmlformats.org/officeDocument/2006/relationships/image" Target="../media/image46.png"/><Relationship Id="rId15" Type="http://schemas.openxmlformats.org/officeDocument/2006/relationships/image" Target="../media/image53.png"/><Relationship Id="rId23" Type="http://schemas.openxmlformats.org/officeDocument/2006/relationships/diagramQuickStyle" Target="../diagrams/quickStyle10.xml"/><Relationship Id="rId28" Type="http://schemas.openxmlformats.org/officeDocument/2006/relationships/diagramQuickStyle" Target="../diagrams/quickStyle11.xml"/><Relationship Id="rId36" Type="http://schemas.openxmlformats.org/officeDocument/2006/relationships/diagramData" Target="../diagrams/data13.xml"/><Relationship Id="rId49" Type="http://schemas.openxmlformats.org/officeDocument/2006/relationships/diagramColors" Target="../diagrams/colors15.xml"/><Relationship Id="rId57" Type="http://schemas.openxmlformats.org/officeDocument/2006/relationships/image" Target="../media/image61.tiff"/><Relationship Id="rId10" Type="http://schemas.openxmlformats.org/officeDocument/2006/relationships/image" Target="../media/image50.png"/><Relationship Id="rId31" Type="http://schemas.openxmlformats.org/officeDocument/2006/relationships/diagramData" Target="../diagrams/data12.xml"/><Relationship Id="rId44" Type="http://schemas.openxmlformats.org/officeDocument/2006/relationships/diagramColors" Target="../diagrams/colors14.xml"/><Relationship Id="rId52" Type="http://schemas.openxmlformats.org/officeDocument/2006/relationships/diagramLayout" Target="../diagrams/layout16.xml"/><Relationship Id="rId60" Type="http://schemas.openxmlformats.org/officeDocument/2006/relationships/image" Target="../media/image64.tiff"/><Relationship Id="rId4" Type="http://schemas.openxmlformats.org/officeDocument/2006/relationships/image" Target="../media/image44.png"/><Relationship Id="rId9" Type="http://schemas.openxmlformats.org/officeDocument/2006/relationships/image" Target="../media/image49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8.png"/><Relationship Id="rId18" Type="http://schemas.openxmlformats.org/officeDocument/2006/relationships/image" Target="../media/image83.png"/><Relationship Id="rId26" Type="http://schemas.openxmlformats.org/officeDocument/2006/relationships/image" Target="../media/image91.png"/><Relationship Id="rId39" Type="http://schemas.microsoft.com/office/2007/relationships/diagramDrawing" Target="../diagrams/drawing18.xml"/><Relationship Id="rId21" Type="http://schemas.openxmlformats.org/officeDocument/2006/relationships/image" Target="../media/image86.png"/><Relationship Id="rId34" Type="http://schemas.microsoft.com/office/2007/relationships/diagramDrawing" Target="../diagrams/drawing17.xml"/><Relationship Id="rId42" Type="http://schemas.openxmlformats.org/officeDocument/2006/relationships/diagramQuickStyle" Target="../diagrams/quickStyle19.xml"/><Relationship Id="rId47" Type="http://schemas.openxmlformats.org/officeDocument/2006/relationships/diagramQuickStyle" Target="../diagrams/quickStyle20.xml"/><Relationship Id="rId50" Type="http://schemas.openxmlformats.org/officeDocument/2006/relationships/diagramData" Target="../diagrams/data21.xml"/><Relationship Id="rId55" Type="http://schemas.openxmlformats.org/officeDocument/2006/relationships/image" Target="../media/image40.gif"/><Relationship Id="rId7" Type="http://schemas.openxmlformats.org/officeDocument/2006/relationships/image" Target="../media/image72.png"/><Relationship Id="rId2" Type="http://schemas.openxmlformats.org/officeDocument/2006/relationships/image" Target="../media/image67.jpeg"/><Relationship Id="rId16" Type="http://schemas.openxmlformats.org/officeDocument/2006/relationships/image" Target="../media/image81.jpeg"/><Relationship Id="rId29" Type="http://schemas.openxmlformats.org/officeDocument/2006/relationships/image" Target="../media/image29.emf"/><Relationship Id="rId11" Type="http://schemas.openxmlformats.org/officeDocument/2006/relationships/image" Target="../media/image76.png"/><Relationship Id="rId24" Type="http://schemas.openxmlformats.org/officeDocument/2006/relationships/image" Target="../media/image89.png"/><Relationship Id="rId32" Type="http://schemas.openxmlformats.org/officeDocument/2006/relationships/diagramQuickStyle" Target="../diagrams/quickStyle17.xml"/><Relationship Id="rId37" Type="http://schemas.openxmlformats.org/officeDocument/2006/relationships/diagramQuickStyle" Target="../diagrams/quickStyle18.xml"/><Relationship Id="rId40" Type="http://schemas.openxmlformats.org/officeDocument/2006/relationships/diagramData" Target="../diagrams/data19.xml"/><Relationship Id="rId45" Type="http://schemas.openxmlformats.org/officeDocument/2006/relationships/diagramData" Target="../diagrams/data20.xml"/><Relationship Id="rId53" Type="http://schemas.openxmlformats.org/officeDocument/2006/relationships/diagramColors" Target="../diagrams/colors21.xml"/><Relationship Id="rId5" Type="http://schemas.openxmlformats.org/officeDocument/2006/relationships/image" Target="../media/image70.jpeg"/><Relationship Id="rId10" Type="http://schemas.openxmlformats.org/officeDocument/2006/relationships/image" Target="../media/image75.png"/><Relationship Id="rId19" Type="http://schemas.openxmlformats.org/officeDocument/2006/relationships/image" Target="../media/image84.png"/><Relationship Id="rId31" Type="http://schemas.openxmlformats.org/officeDocument/2006/relationships/diagramLayout" Target="../diagrams/layout17.xml"/><Relationship Id="rId44" Type="http://schemas.microsoft.com/office/2007/relationships/diagramDrawing" Target="../diagrams/drawing19.xml"/><Relationship Id="rId52" Type="http://schemas.openxmlformats.org/officeDocument/2006/relationships/diagramQuickStyle" Target="../diagrams/quickStyle21.xml"/><Relationship Id="rId4" Type="http://schemas.openxmlformats.org/officeDocument/2006/relationships/image" Target="../media/image69.jpeg"/><Relationship Id="rId9" Type="http://schemas.openxmlformats.org/officeDocument/2006/relationships/image" Target="../media/image74.png"/><Relationship Id="rId14" Type="http://schemas.openxmlformats.org/officeDocument/2006/relationships/image" Target="../media/image79.jpeg"/><Relationship Id="rId22" Type="http://schemas.openxmlformats.org/officeDocument/2006/relationships/image" Target="../media/image87.png"/><Relationship Id="rId27" Type="http://schemas.openxmlformats.org/officeDocument/2006/relationships/image" Target="../media/image92.png"/><Relationship Id="rId30" Type="http://schemas.openxmlformats.org/officeDocument/2006/relationships/diagramData" Target="../diagrams/data17.xml"/><Relationship Id="rId35" Type="http://schemas.openxmlformats.org/officeDocument/2006/relationships/diagramData" Target="../diagrams/data18.xml"/><Relationship Id="rId43" Type="http://schemas.openxmlformats.org/officeDocument/2006/relationships/diagramColors" Target="../diagrams/colors19.xml"/><Relationship Id="rId48" Type="http://schemas.openxmlformats.org/officeDocument/2006/relationships/diagramColors" Target="../diagrams/colors20.xml"/><Relationship Id="rId8" Type="http://schemas.openxmlformats.org/officeDocument/2006/relationships/image" Target="../media/image73.png"/><Relationship Id="rId51" Type="http://schemas.openxmlformats.org/officeDocument/2006/relationships/diagramLayout" Target="../diagrams/layout21.xml"/><Relationship Id="rId3" Type="http://schemas.openxmlformats.org/officeDocument/2006/relationships/image" Target="../media/image68.jpeg"/><Relationship Id="rId12" Type="http://schemas.openxmlformats.org/officeDocument/2006/relationships/image" Target="../media/image77.png"/><Relationship Id="rId17" Type="http://schemas.openxmlformats.org/officeDocument/2006/relationships/image" Target="../media/image82.jpeg"/><Relationship Id="rId25" Type="http://schemas.openxmlformats.org/officeDocument/2006/relationships/image" Target="../media/image90.png"/><Relationship Id="rId33" Type="http://schemas.openxmlformats.org/officeDocument/2006/relationships/diagramColors" Target="../diagrams/colors17.xml"/><Relationship Id="rId38" Type="http://schemas.openxmlformats.org/officeDocument/2006/relationships/diagramColors" Target="../diagrams/colors18.xml"/><Relationship Id="rId46" Type="http://schemas.openxmlformats.org/officeDocument/2006/relationships/diagramLayout" Target="../diagrams/layout20.xml"/><Relationship Id="rId20" Type="http://schemas.openxmlformats.org/officeDocument/2006/relationships/image" Target="../media/image85.png"/><Relationship Id="rId41" Type="http://schemas.openxmlformats.org/officeDocument/2006/relationships/diagramLayout" Target="../diagrams/layout19.xml"/><Relationship Id="rId54" Type="http://schemas.microsoft.com/office/2007/relationships/diagramDrawing" Target="../diagrams/drawing21.xml"/><Relationship Id="rId1" Type="http://schemas.openxmlformats.org/officeDocument/2006/relationships/image" Target="../media/image66.png"/><Relationship Id="rId6" Type="http://schemas.openxmlformats.org/officeDocument/2006/relationships/image" Target="../media/image71.png"/><Relationship Id="rId15" Type="http://schemas.openxmlformats.org/officeDocument/2006/relationships/image" Target="../media/image80.jpeg"/><Relationship Id="rId23" Type="http://schemas.openxmlformats.org/officeDocument/2006/relationships/image" Target="../media/image88.png"/><Relationship Id="rId28" Type="http://schemas.openxmlformats.org/officeDocument/2006/relationships/image" Target="../media/image25.jpeg"/><Relationship Id="rId36" Type="http://schemas.openxmlformats.org/officeDocument/2006/relationships/diagramLayout" Target="../diagrams/layout18.xml"/><Relationship Id="rId49" Type="http://schemas.microsoft.com/office/2007/relationships/diagramDrawing" Target="../diagrams/drawing2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165960</xdr:colOff>
      <xdr:row>82</xdr:row>
      <xdr:rowOff>78840</xdr:rowOff>
    </xdr:from>
    <xdr:to>
      <xdr:col>5</xdr:col>
      <xdr:colOff>489960</xdr:colOff>
      <xdr:row>85</xdr:row>
      <xdr:rowOff>1215</xdr:rowOff>
    </xdr:to>
    <xdr:pic>
      <xdr:nvPicPr>
        <xdr:cNvPr id="2" name="Рисунок 19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67200" y="25300800"/>
          <a:ext cx="4596840" cy="1893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15480</xdr:colOff>
      <xdr:row>82</xdr:row>
      <xdr:rowOff>98280</xdr:rowOff>
    </xdr:from>
    <xdr:to>
      <xdr:col>10</xdr:col>
      <xdr:colOff>918360</xdr:colOff>
      <xdr:row>84</xdr:row>
      <xdr:rowOff>1551960</xdr:rowOff>
    </xdr:to>
    <xdr:pic>
      <xdr:nvPicPr>
        <xdr:cNvPr id="3" name="Рисунок 20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5456160" y="25320240"/>
          <a:ext cx="4481640" cy="1853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421920</xdr:colOff>
      <xdr:row>10</xdr:row>
      <xdr:rowOff>68040</xdr:rowOff>
    </xdr:from>
    <xdr:to>
      <xdr:col>3</xdr:col>
      <xdr:colOff>549720</xdr:colOff>
      <xdr:row>12</xdr:row>
      <xdr:rowOff>1418040</xdr:rowOff>
    </xdr:to>
    <xdr:pic>
      <xdr:nvPicPr>
        <xdr:cNvPr id="4" name="Рисунок 21"/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623160" y="2563560"/>
          <a:ext cx="2465640" cy="1749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125280</xdr:colOff>
      <xdr:row>10</xdr:row>
      <xdr:rowOff>108720</xdr:rowOff>
    </xdr:from>
    <xdr:to>
      <xdr:col>6</xdr:col>
      <xdr:colOff>842040</xdr:colOff>
      <xdr:row>12</xdr:row>
      <xdr:rowOff>1350720</xdr:rowOff>
    </xdr:to>
    <xdr:pic>
      <xdr:nvPicPr>
        <xdr:cNvPr id="5" name="Рисунок 22"/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3984480" y="2604240"/>
          <a:ext cx="2298240" cy="1641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103320</xdr:colOff>
      <xdr:row>10</xdr:row>
      <xdr:rowOff>103320</xdr:rowOff>
    </xdr:from>
    <xdr:to>
      <xdr:col>16</xdr:col>
      <xdr:colOff>479880</xdr:colOff>
      <xdr:row>12</xdr:row>
      <xdr:rowOff>1381320</xdr:rowOff>
    </xdr:to>
    <xdr:pic>
      <xdr:nvPicPr>
        <xdr:cNvPr id="6" name="Рисунок 23"/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13254480" y="2598840"/>
          <a:ext cx="3117960" cy="1677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16</xdr:col>
      <xdr:colOff>702000</xdr:colOff>
      <xdr:row>10</xdr:row>
      <xdr:rowOff>50760</xdr:rowOff>
    </xdr:from>
    <xdr:to>
      <xdr:col>19</xdr:col>
      <xdr:colOff>839520</xdr:colOff>
      <xdr:row>12</xdr:row>
      <xdr:rowOff>1364760</xdr:rowOff>
    </xdr:to>
    <xdr:pic>
      <xdr:nvPicPr>
        <xdr:cNvPr id="7" name="Рисунок 24"/>
        <xdr:cNvPicPr/>
      </xdr:nvPicPr>
      <xdr:blipFill>
        <a:blip xmlns:r="http://schemas.openxmlformats.org/officeDocument/2006/relationships" r:embed="rId6" cstate="print"/>
        <a:stretch/>
      </xdr:blipFill>
      <xdr:spPr>
        <a:xfrm>
          <a:off x="16594560" y="2546280"/>
          <a:ext cx="3241440" cy="1713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141480</xdr:colOff>
      <xdr:row>10</xdr:row>
      <xdr:rowOff>59760</xdr:rowOff>
    </xdr:from>
    <xdr:to>
      <xdr:col>10</xdr:col>
      <xdr:colOff>764640</xdr:colOff>
      <xdr:row>12</xdr:row>
      <xdr:rowOff>1409760</xdr:rowOff>
    </xdr:to>
    <xdr:pic>
      <xdr:nvPicPr>
        <xdr:cNvPr id="8" name="Рисунок 25"/>
        <xdr:cNvPicPr/>
      </xdr:nvPicPr>
      <xdr:blipFill>
        <a:blip xmlns:r="http://schemas.openxmlformats.org/officeDocument/2006/relationships" r:embed="rId7" cstate="print"/>
        <a:stretch/>
      </xdr:blipFill>
      <xdr:spPr>
        <a:xfrm>
          <a:off x="6772680" y="2555280"/>
          <a:ext cx="3011400" cy="1749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987840</xdr:colOff>
      <xdr:row>10</xdr:row>
      <xdr:rowOff>84960</xdr:rowOff>
    </xdr:from>
    <xdr:to>
      <xdr:col>13</xdr:col>
      <xdr:colOff>1023480</xdr:colOff>
      <xdr:row>12</xdr:row>
      <xdr:rowOff>1398960</xdr:rowOff>
    </xdr:to>
    <xdr:pic>
      <xdr:nvPicPr>
        <xdr:cNvPr id="9" name="Рисунок 26"/>
        <xdr:cNvPicPr/>
      </xdr:nvPicPr>
      <xdr:blipFill>
        <a:blip xmlns:r="http://schemas.openxmlformats.org/officeDocument/2006/relationships" r:embed="rId8" cstate="print"/>
        <a:stretch/>
      </xdr:blipFill>
      <xdr:spPr>
        <a:xfrm>
          <a:off x="10007280" y="2580480"/>
          <a:ext cx="2998440" cy="1713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416520</xdr:colOff>
      <xdr:row>27</xdr:row>
      <xdr:rowOff>10800</xdr:rowOff>
    </xdr:from>
    <xdr:to>
      <xdr:col>3</xdr:col>
      <xdr:colOff>633960</xdr:colOff>
      <xdr:row>28</xdr:row>
      <xdr:rowOff>1549800</xdr:rowOff>
    </xdr:to>
    <xdr:pic>
      <xdr:nvPicPr>
        <xdr:cNvPr id="10" name="Рисунок 33"/>
        <xdr:cNvPicPr/>
      </xdr:nvPicPr>
      <xdr:blipFill>
        <a:blip xmlns:r="http://schemas.openxmlformats.org/officeDocument/2006/relationships" r:embed="rId9" cstate="print"/>
        <a:stretch/>
      </xdr:blipFill>
      <xdr:spPr>
        <a:xfrm>
          <a:off x="617760" y="7649640"/>
          <a:ext cx="2555280" cy="1739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1118160</xdr:colOff>
      <xdr:row>27</xdr:row>
      <xdr:rowOff>152280</xdr:rowOff>
    </xdr:from>
    <xdr:to>
      <xdr:col>6</xdr:col>
      <xdr:colOff>794520</xdr:colOff>
      <xdr:row>28</xdr:row>
      <xdr:rowOff>1682280</xdr:rowOff>
    </xdr:to>
    <xdr:pic>
      <xdr:nvPicPr>
        <xdr:cNvPr id="11" name="Рисунок 34"/>
        <xdr:cNvPicPr/>
      </xdr:nvPicPr>
      <xdr:blipFill>
        <a:blip xmlns:r="http://schemas.openxmlformats.org/officeDocument/2006/relationships" r:embed="rId10" cstate="print"/>
        <a:stretch/>
      </xdr:blipFill>
      <xdr:spPr>
        <a:xfrm>
          <a:off x="3657240" y="7791120"/>
          <a:ext cx="2577960" cy="1730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65160</xdr:colOff>
      <xdr:row>26</xdr:row>
      <xdr:rowOff>111600</xdr:rowOff>
    </xdr:from>
    <xdr:to>
      <xdr:col>10</xdr:col>
      <xdr:colOff>787680</xdr:colOff>
      <xdr:row>28</xdr:row>
      <xdr:rowOff>1461600</xdr:rowOff>
    </xdr:to>
    <xdr:pic>
      <xdr:nvPicPr>
        <xdr:cNvPr id="12" name="Рисунок 35"/>
        <xdr:cNvPicPr/>
      </xdr:nvPicPr>
      <xdr:blipFill>
        <a:blip xmlns:r="http://schemas.openxmlformats.org/officeDocument/2006/relationships" r:embed="rId11" cstate="print"/>
        <a:stretch/>
      </xdr:blipFill>
      <xdr:spPr>
        <a:xfrm>
          <a:off x="6696360" y="7550280"/>
          <a:ext cx="3110760" cy="1750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867960</xdr:colOff>
      <xdr:row>27</xdr:row>
      <xdr:rowOff>95040</xdr:rowOff>
    </xdr:from>
    <xdr:to>
      <xdr:col>13</xdr:col>
      <xdr:colOff>1061640</xdr:colOff>
      <xdr:row>28</xdr:row>
      <xdr:rowOff>1632600</xdr:rowOff>
    </xdr:to>
    <xdr:pic>
      <xdr:nvPicPr>
        <xdr:cNvPr id="13" name="Рисунок 36"/>
        <xdr:cNvPicPr/>
      </xdr:nvPicPr>
      <xdr:blipFill>
        <a:blip xmlns:r="http://schemas.openxmlformats.org/officeDocument/2006/relationships" r:embed="rId12" cstate="print"/>
        <a:stretch/>
      </xdr:blipFill>
      <xdr:spPr>
        <a:xfrm>
          <a:off x="9887400" y="7733880"/>
          <a:ext cx="3156480" cy="1737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364680</xdr:colOff>
      <xdr:row>44</xdr:row>
      <xdr:rowOff>92520</xdr:rowOff>
    </xdr:from>
    <xdr:to>
      <xdr:col>3</xdr:col>
      <xdr:colOff>512640</xdr:colOff>
      <xdr:row>46</xdr:row>
      <xdr:rowOff>1514520</xdr:rowOff>
    </xdr:to>
    <xdr:pic>
      <xdr:nvPicPr>
        <xdr:cNvPr id="14" name="Рисунок 2"/>
        <xdr:cNvPicPr/>
      </xdr:nvPicPr>
      <xdr:blipFill>
        <a:blip xmlns:r="http://schemas.openxmlformats.org/officeDocument/2006/relationships" r:embed="rId13" cstate="print"/>
        <a:stretch/>
      </xdr:blipFill>
      <xdr:spPr>
        <a:xfrm>
          <a:off x="565920" y="13313160"/>
          <a:ext cx="2485800" cy="1821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138960</xdr:colOff>
      <xdr:row>44</xdr:row>
      <xdr:rowOff>114480</xdr:rowOff>
    </xdr:from>
    <xdr:to>
      <xdr:col>6</xdr:col>
      <xdr:colOff>950760</xdr:colOff>
      <xdr:row>46</xdr:row>
      <xdr:rowOff>1500480</xdr:rowOff>
    </xdr:to>
    <xdr:pic>
      <xdr:nvPicPr>
        <xdr:cNvPr id="15" name="Рисунок 3"/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3998160" y="13335120"/>
          <a:ext cx="2393280" cy="1785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122400</xdr:colOff>
      <xdr:row>44</xdr:row>
      <xdr:rowOff>73080</xdr:rowOff>
    </xdr:from>
    <xdr:to>
      <xdr:col>10</xdr:col>
      <xdr:colOff>864720</xdr:colOff>
      <xdr:row>46</xdr:row>
      <xdr:rowOff>1495080</xdr:rowOff>
    </xdr:to>
    <xdr:pic>
      <xdr:nvPicPr>
        <xdr:cNvPr id="16" name="Рисунок 4"/>
        <xdr:cNvPicPr/>
      </xdr:nvPicPr>
      <xdr:blipFill>
        <a:blip xmlns:r="http://schemas.openxmlformats.org/officeDocument/2006/relationships" r:embed="rId15" cstate="print"/>
        <a:stretch/>
      </xdr:blipFill>
      <xdr:spPr>
        <a:xfrm>
          <a:off x="6753600" y="13293720"/>
          <a:ext cx="3130560" cy="1821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933480</xdr:colOff>
      <xdr:row>44</xdr:row>
      <xdr:rowOff>155160</xdr:rowOff>
    </xdr:from>
    <xdr:to>
      <xdr:col>13</xdr:col>
      <xdr:colOff>980280</xdr:colOff>
      <xdr:row>46</xdr:row>
      <xdr:rowOff>1469160</xdr:rowOff>
    </xdr:to>
    <xdr:pic>
      <xdr:nvPicPr>
        <xdr:cNvPr id="17" name="Рисунок 5"/>
        <xdr:cNvPicPr/>
      </xdr:nvPicPr>
      <xdr:blipFill>
        <a:blip xmlns:r="http://schemas.openxmlformats.org/officeDocument/2006/relationships" r:embed="rId16" cstate="print"/>
        <a:stretch/>
      </xdr:blipFill>
      <xdr:spPr>
        <a:xfrm>
          <a:off x="9952920" y="13375800"/>
          <a:ext cx="3009600" cy="1713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117000</xdr:colOff>
      <xdr:row>44</xdr:row>
      <xdr:rowOff>54360</xdr:rowOff>
    </xdr:from>
    <xdr:to>
      <xdr:col>16</xdr:col>
      <xdr:colOff>567000</xdr:colOff>
      <xdr:row>46</xdr:row>
      <xdr:rowOff>1404360</xdr:rowOff>
    </xdr:to>
    <xdr:pic>
      <xdr:nvPicPr>
        <xdr:cNvPr id="18" name="Рисунок 6"/>
        <xdr:cNvPicPr/>
      </xdr:nvPicPr>
      <xdr:blipFill>
        <a:blip xmlns:r="http://schemas.openxmlformats.org/officeDocument/2006/relationships" r:embed="rId17" cstate="print"/>
        <a:stretch/>
      </xdr:blipFill>
      <xdr:spPr>
        <a:xfrm>
          <a:off x="13268160" y="13275000"/>
          <a:ext cx="3191400" cy="1749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16</xdr:col>
      <xdr:colOff>832680</xdr:colOff>
      <xdr:row>45</xdr:row>
      <xdr:rowOff>5760</xdr:rowOff>
    </xdr:from>
    <xdr:to>
      <xdr:col>19</xdr:col>
      <xdr:colOff>839520</xdr:colOff>
      <xdr:row>46</xdr:row>
      <xdr:rowOff>1499760</xdr:rowOff>
    </xdr:to>
    <xdr:pic>
      <xdr:nvPicPr>
        <xdr:cNvPr id="19" name="Рисунок 7"/>
        <xdr:cNvPicPr/>
      </xdr:nvPicPr>
      <xdr:blipFill>
        <a:blip xmlns:r="http://schemas.openxmlformats.org/officeDocument/2006/relationships" r:embed="rId18" cstate="print"/>
        <a:stretch/>
      </xdr:blipFill>
      <xdr:spPr>
        <a:xfrm>
          <a:off x="16725240" y="13426200"/>
          <a:ext cx="3110760" cy="1694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312840</xdr:colOff>
      <xdr:row>60</xdr:row>
      <xdr:rowOff>167040</xdr:rowOff>
    </xdr:from>
    <xdr:to>
      <xdr:col>3</xdr:col>
      <xdr:colOff>802440</xdr:colOff>
      <xdr:row>62</xdr:row>
      <xdr:rowOff>1517040</xdr:rowOff>
    </xdr:to>
    <xdr:pic>
      <xdr:nvPicPr>
        <xdr:cNvPr id="20" name="Рисунок 10"/>
        <xdr:cNvPicPr/>
      </xdr:nvPicPr>
      <xdr:blipFill>
        <a:blip xmlns:r="http://schemas.openxmlformats.org/officeDocument/2006/relationships" r:embed="rId19" cstate="print"/>
        <a:stretch/>
      </xdr:blipFill>
      <xdr:spPr>
        <a:xfrm>
          <a:off x="514080" y="18426240"/>
          <a:ext cx="2827440" cy="1749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1055880</xdr:colOff>
      <xdr:row>62</xdr:row>
      <xdr:rowOff>82440</xdr:rowOff>
    </xdr:from>
    <xdr:to>
      <xdr:col>6</xdr:col>
      <xdr:colOff>882360</xdr:colOff>
      <xdr:row>62</xdr:row>
      <xdr:rowOff>1845360</xdr:rowOff>
    </xdr:to>
    <xdr:pic>
      <xdr:nvPicPr>
        <xdr:cNvPr id="21" name="Рисунок 11"/>
        <xdr:cNvPicPr/>
      </xdr:nvPicPr>
      <xdr:blipFill>
        <a:blip xmlns:r="http://schemas.openxmlformats.org/officeDocument/2006/relationships" r:embed="rId20" cstate="print"/>
        <a:stretch/>
      </xdr:blipFill>
      <xdr:spPr>
        <a:xfrm>
          <a:off x="3594960" y="18741600"/>
          <a:ext cx="2728080" cy="1762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122400</xdr:colOff>
      <xdr:row>60</xdr:row>
      <xdr:rowOff>40680</xdr:rowOff>
    </xdr:from>
    <xdr:to>
      <xdr:col>16</xdr:col>
      <xdr:colOff>612720</xdr:colOff>
      <xdr:row>62</xdr:row>
      <xdr:rowOff>1390680</xdr:rowOff>
    </xdr:to>
    <xdr:pic>
      <xdr:nvPicPr>
        <xdr:cNvPr id="22" name="Рисунок 15"/>
        <xdr:cNvPicPr/>
      </xdr:nvPicPr>
      <xdr:blipFill>
        <a:blip xmlns:r="http://schemas.openxmlformats.org/officeDocument/2006/relationships" r:embed="rId21" cstate="print"/>
        <a:stretch/>
      </xdr:blipFill>
      <xdr:spPr>
        <a:xfrm>
          <a:off x="13273560" y="18299880"/>
          <a:ext cx="3231720" cy="1749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16</xdr:col>
      <xdr:colOff>721080</xdr:colOff>
      <xdr:row>62</xdr:row>
      <xdr:rowOff>96480</xdr:rowOff>
    </xdr:from>
    <xdr:to>
      <xdr:col>19</xdr:col>
      <xdr:colOff>858240</xdr:colOff>
      <xdr:row>62</xdr:row>
      <xdr:rowOff>1823400</xdr:rowOff>
    </xdr:to>
    <xdr:pic>
      <xdr:nvPicPr>
        <xdr:cNvPr id="23" name="Рисунок 18"/>
        <xdr:cNvPicPr/>
      </xdr:nvPicPr>
      <xdr:blipFill>
        <a:blip xmlns:r="http://schemas.openxmlformats.org/officeDocument/2006/relationships" r:embed="rId22" cstate="print"/>
        <a:stretch/>
      </xdr:blipFill>
      <xdr:spPr>
        <a:xfrm>
          <a:off x="16613640" y="18755640"/>
          <a:ext cx="3241080" cy="1726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312840</xdr:colOff>
      <xdr:row>82</xdr:row>
      <xdr:rowOff>97920</xdr:rowOff>
    </xdr:from>
    <xdr:to>
      <xdr:col>15</xdr:col>
      <xdr:colOff>47520</xdr:colOff>
      <xdr:row>84</xdr:row>
      <xdr:rowOff>1519920</xdr:rowOff>
    </xdr:to>
    <xdr:pic>
      <xdr:nvPicPr>
        <xdr:cNvPr id="24" name="Рисунок 27"/>
        <xdr:cNvPicPr/>
      </xdr:nvPicPr>
      <xdr:blipFill>
        <a:blip xmlns:r="http://schemas.openxmlformats.org/officeDocument/2006/relationships" r:embed="rId23" cstate="print"/>
        <a:stretch/>
      </xdr:blipFill>
      <xdr:spPr>
        <a:xfrm>
          <a:off x="10511280" y="25319880"/>
          <a:ext cx="4259880" cy="1821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870840</xdr:colOff>
      <xdr:row>82</xdr:row>
      <xdr:rowOff>69480</xdr:rowOff>
    </xdr:from>
    <xdr:to>
      <xdr:col>19</xdr:col>
      <xdr:colOff>628920</xdr:colOff>
      <xdr:row>84</xdr:row>
      <xdr:rowOff>1563480</xdr:rowOff>
    </xdr:to>
    <xdr:pic>
      <xdr:nvPicPr>
        <xdr:cNvPr id="25" name="Рисунок 28"/>
        <xdr:cNvPicPr/>
      </xdr:nvPicPr>
      <xdr:blipFill>
        <a:blip xmlns:r="http://schemas.openxmlformats.org/officeDocument/2006/relationships" r:embed="rId24" cstate="print"/>
        <a:stretch/>
      </xdr:blipFill>
      <xdr:spPr>
        <a:xfrm>
          <a:off x="15594480" y="25291440"/>
          <a:ext cx="4030920" cy="1893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</xdr:row>
      <xdr:rowOff>133200</xdr:rowOff>
    </xdr:from>
    <xdr:to>
      <xdr:col>4</xdr:col>
      <xdr:colOff>27360</xdr:colOff>
      <xdr:row>5</xdr:row>
      <xdr:rowOff>8400</xdr:rowOff>
    </xdr:to>
    <xdr:pic>
      <xdr:nvPicPr>
        <xdr:cNvPr id="26" name="Picture 39"/>
        <xdr:cNvPicPr/>
      </xdr:nvPicPr>
      <xdr:blipFill>
        <a:blip xmlns:r="http://schemas.openxmlformats.org/officeDocument/2006/relationships" r:embed="rId25" cstate="print"/>
        <a:stretch/>
      </xdr:blipFill>
      <xdr:spPr>
        <a:xfrm>
          <a:off x="353520" y="294840"/>
          <a:ext cx="3533040" cy="1056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380940</xdr:colOff>
      <xdr:row>60</xdr:row>
      <xdr:rowOff>28665</xdr:rowOff>
    </xdr:from>
    <xdr:to>
      <xdr:col>13</xdr:col>
      <xdr:colOff>685140</xdr:colOff>
      <xdr:row>62</xdr:row>
      <xdr:rowOff>1882905</xdr:rowOff>
    </xdr:to>
    <xdr:pic>
      <xdr:nvPicPr>
        <xdr:cNvPr id="27" name="Рисунок 1"/>
        <xdr:cNvPicPr/>
      </xdr:nvPicPr>
      <xdr:blipFill>
        <a:blip xmlns:r="http://schemas.openxmlformats.org/officeDocument/2006/relationships" r:embed="rId26" cstate="print"/>
        <a:srcRect l="8418" t="13217" r="5731" b="23655"/>
        <a:stretch/>
      </xdr:blipFill>
      <xdr:spPr>
        <a:xfrm>
          <a:off x="6648390" y="18288090"/>
          <a:ext cx="5361975" cy="22542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333360</xdr:colOff>
      <xdr:row>26</xdr:row>
      <xdr:rowOff>57240</xdr:rowOff>
    </xdr:from>
    <xdr:to>
      <xdr:col>19</xdr:col>
      <xdr:colOff>759960</xdr:colOff>
      <xdr:row>28</xdr:row>
      <xdr:rowOff>1769400</xdr:rowOff>
    </xdr:to>
    <xdr:pic>
      <xdr:nvPicPr>
        <xdr:cNvPr id="28" name="Рисунок 9"/>
        <xdr:cNvPicPr/>
      </xdr:nvPicPr>
      <xdr:blipFill>
        <a:blip xmlns:r="http://schemas.openxmlformats.org/officeDocument/2006/relationships" r:embed="rId27" cstate="print"/>
        <a:srcRect l="7939" t="19405" r="2691" b="17096"/>
        <a:stretch/>
      </xdr:blipFill>
      <xdr:spPr>
        <a:xfrm>
          <a:off x="13484520" y="7495920"/>
          <a:ext cx="6271920" cy="2112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1054440</xdr:colOff>
      <xdr:row>2</xdr:row>
      <xdr:rowOff>170940</xdr:rowOff>
    </xdr:from>
    <xdr:to>
      <xdr:col>13</xdr:col>
      <xdr:colOff>770340</xdr:colOff>
      <xdr:row>4</xdr:row>
      <xdr:rowOff>202980</xdr:rowOff>
    </xdr:to>
    <xdr:pic>
      <xdr:nvPicPr>
        <xdr:cNvPr id="29" name="Рисунок 62"/>
        <xdr:cNvPicPr/>
      </xdr:nvPicPr>
      <xdr:blipFill>
        <a:blip xmlns:r="http://schemas.openxmlformats.org/officeDocument/2006/relationships" r:embed="rId28" cstate="print"/>
        <a:stretch/>
      </xdr:blipFill>
      <xdr:spPr>
        <a:xfrm>
          <a:off x="11322390" y="723390"/>
          <a:ext cx="820800" cy="50829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35280</xdr:colOff>
      <xdr:row>0</xdr:row>
      <xdr:rowOff>35280</xdr:rowOff>
    </xdr:to>
    <xdr:pic>
      <xdr:nvPicPr>
        <xdr:cNvPr id="30" name="RenderedShapes"/>
        <xdr:cNvPicPr/>
      </xdr:nvPicPr>
      <xdr:blipFill>
        <a:blip xmlns:r="http://schemas.openxmlformats.org/officeDocument/2006/relationships" r:embed="rId29" cstate="print"/>
        <a:stretch/>
      </xdr:blipFill>
      <xdr:spPr>
        <a:xfrm>
          <a:off x="0" y="0"/>
          <a:ext cx="35280" cy="35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35280</xdr:colOff>
      <xdr:row>0</xdr:row>
      <xdr:rowOff>35280</xdr:rowOff>
    </xdr:to>
    <xdr:pic>
      <xdr:nvPicPr>
        <xdr:cNvPr id="31" name="RenderedShapes"/>
        <xdr:cNvPicPr/>
      </xdr:nvPicPr>
      <xdr:blipFill>
        <a:blip xmlns:r="http://schemas.openxmlformats.org/officeDocument/2006/relationships" r:embed="rId29" cstate="print"/>
        <a:stretch/>
      </xdr:blipFill>
      <xdr:spPr>
        <a:xfrm>
          <a:off x="0" y="0"/>
          <a:ext cx="35280" cy="35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35280</xdr:colOff>
      <xdr:row>0</xdr:row>
      <xdr:rowOff>35280</xdr:rowOff>
    </xdr:to>
    <xdr:pic>
      <xdr:nvPicPr>
        <xdr:cNvPr id="32" name="RenderedShapes"/>
        <xdr:cNvPicPr/>
      </xdr:nvPicPr>
      <xdr:blipFill>
        <a:blip xmlns:r="http://schemas.openxmlformats.org/officeDocument/2006/relationships" r:embed="rId29" cstate="print"/>
        <a:stretch/>
      </xdr:blipFill>
      <xdr:spPr>
        <a:xfrm>
          <a:off x="0" y="0"/>
          <a:ext cx="35280" cy="35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35280</xdr:colOff>
      <xdr:row>0</xdr:row>
      <xdr:rowOff>35280</xdr:rowOff>
    </xdr:to>
    <xdr:pic>
      <xdr:nvPicPr>
        <xdr:cNvPr id="33" name="RenderedShapes"/>
        <xdr:cNvPicPr/>
      </xdr:nvPicPr>
      <xdr:blipFill>
        <a:blip xmlns:r="http://schemas.openxmlformats.org/officeDocument/2006/relationships" r:embed="rId29" cstate="print"/>
        <a:stretch/>
      </xdr:blipFill>
      <xdr:spPr>
        <a:xfrm>
          <a:off x="0" y="0"/>
          <a:ext cx="35280" cy="35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35280</xdr:colOff>
      <xdr:row>0</xdr:row>
      <xdr:rowOff>35280</xdr:rowOff>
    </xdr:to>
    <xdr:pic>
      <xdr:nvPicPr>
        <xdr:cNvPr id="34" name="RenderedShapes"/>
        <xdr:cNvPicPr/>
      </xdr:nvPicPr>
      <xdr:blipFill>
        <a:blip xmlns:r="http://schemas.openxmlformats.org/officeDocument/2006/relationships" r:embed="rId29" cstate="print"/>
        <a:stretch/>
      </xdr:blipFill>
      <xdr:spPr>
        <a:xfrm>
          <a:off x="0" y="0"/>
          <a:ext cx="35280" cy="35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16</xdr:col>
      <xdr:colOff>1154655</xdr:colOff>
      <xdr:row>2</xdr:row>
      <xdr:rowOff>165240</xdr:rowOff>
    </xdr:from>
    <xdr:to>
      <xdr:col>18</xdr:col>
      <xdr:colOff>126855</xdr:colOff>
      <xdr:row>4</xdr:row>
      <xdr:rowOff>192990</xdr:rowOff>
    </xdr:to>
    <xdr:pic>
      <xdr:nvPicPr>
        <xdr:cNvPr id="35" name="Рисунок 68"/>
        <xdr:cNvPicPr/>
      </xdr:nvPicPr>
      <xdr:blipFill>
        <a:blip xmlns:r="http://schemas.openxmlformats.org/officeDocument/2006/relationships" r:embed="rId30" cstate="print"/>
        <a:stretch/>
      </xdr:blipFill>
      <xdr:spPr>
        <a:xfrm>
          <a:off x="16223205" y="717690"/>
          <a:ext cx="820050" cy="5040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35280</xdr:colOff>
      <xdr:row>0</xdr:row>
      <xdr:rowOff>35280</xdr:rowOff>
    </xdr:to>
    <xdr:pic>
      <xdr:nvPicPr>
        <xdr:cNvPr id="36" name="RenderedShapes"/>
        <xdr:cNvPicPr/>
      </xdr:nvPicPr>
      <xdr:blipFill>
        <a:blip xmlns:r="http://schemas.openxmlformats.org/officeDocument/2006/relationships" r:embed="rId29" cstate="print"/>
        <a:stretch/>
      </xdr:blipFill>
      <xdr:spPr>
        <a:xfrm>
          <a:off x="0" y="0"/>
          <a:ext cx="35280" cy="35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35280</xdr:colOff>
      <xdr:row>0</xdr:row>
      <xdr:rowOff>35280</xdr:rowOff>
    </xdr:to>
    <xdr:pic>
      <xdr:nvPicPr>
        <xdr:cNvPr id="37" name="RenderedShapes"/>
        <xdr:cNvPicPr/>
      </xdr:nvPicPr>
      <xdr:blipFill>
        <a:blip xmlns:r="http://schemas.openxmlformats.org/officeDocument/2006/relationships" r:embed="rId29" cstate="print"/>
        <a:stretch/>
      </xdr:blipFill>
      <xdr:spPr>
        <a:xfrm>
          <a:off x="0" y="0"/>
          <a:ext cx="35280" cy="35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35280</xdr:colOff>
      <xdr:row>0</xdr:row>
      <xdr:rowOff>35280</xdr:rowOff>
    </xdr:to>
    <xdr:pic>
      <xdr:nvPicPr>
        <xdr:cNvPr id="38" name="RenderedShapes"/>
        <xdr:cNvPicPr/>
      </xdr:nvPicPr>
      <xdr:blipFill>
        <a:blip xmlns:r="http://schemas.openxmlformats.org/officeDocument/2006/relationships" r:embed="rId29" cstate="print"/>
        <a:stretch/>
      </xdr:blipFill>
      <xdr:spPr>
        <a:xfrm>
          <a:off x="0" y="0"/>
          <a:ext cx="35280" cy="35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76200</xdr:colOff>
      <xdr:row>2</xdr:row>
      <xdr:rowOff>61268</xdr:rowOff>
    </xdr:from>
    <xdr:to>
      <xdr:col>7</xdr:col>
      <xdr:colOff>384264</xdr:colOff>
      <xdr:row>6</xdr:row>
      <xdr:rowOff>369640</xdr:rowOff>
    </xdr:to>
    <xdr:graphicFrame macro="">
      <xdr:nvGraphicFramePr>
        <xdr:cNvPr id="40" name="Схема 39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1" r:lo="rId32" r:qs="rId33" r:cs="rId34"/>
        </a:graphicData>
      </a:graphic>
    </xdr:graphicFrame>
    <xdr:clientData/>
  </xdr:twoCellAnchor>
  <xdr:twoCellAnchor editAs="oneCell">
    <xdr:from>
      <xdr:col>7</xdr:col>
      <xdr:colOff>121042</xdr:colOff>
      <xdr:row>2</xdr:row>
      <xdr:rowOff>61268</xdr:rowOff>
    </xdr:from>
    <xdr:to>
      <xdr:col>9</xdr:col>
      <xdr:colOff>389540</xdr:colOff>
      <xdr:row>6</xdr:row>
      <xdr:rowOff>369640</xdr:rowOff>
    </xdr:to>
    <xdr:graphicFrame macro="">
      <xdr:nvGraphicFramePr>
        <xdr:cNvPr id="41" name="Схема 40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6" r:lo="rId37" r:qs="rId38" r:cs="rId39"/>
        </a:graphicData>
      </a:graphic>
    </xdr:graphicFrame>
    <xdr:clientData/>
  </xdr:twoCellAnchor>
  <xdr:twoCellAnchor editAs="oneCell">
    <xdr:from>
      <xdr:col>9</xdr:col>
      <xdr:colOff>210786</xdr:colOff>
      <xdr:row>2</xdr:row>
      <xdr:rowOff>61268</xdr:rowOff>
    </xdr:from>
    <xdr:to>
      <xdr:col>10</xdr:col>
      <xdr:colOff>537899</xdr:colOff>
      <xdr:row>6</xdr:row>
      <xdr:rowOff>369640</xdr:rowOff>
    </xdr:to>
    <xdr:graphicFrame macro="">
      <xdr:nvGraphicFramePr>
        <xdr:cNvPr id="42" name="Схема 4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1" r:lo="rId42" r:qs="rId43" r:cs="rId44"/>
        </a:graphicData>
      </a:graphic>
    </xdr:graphicFrame>
    <xdr:clientData/>
  </xdr:twoCellAnchor>
  <xdr:twoCellAnchor editAs="oneCell">
    <xdr:from>
      <xdr:col>10</xdr:col>
      <xdr:colOff>299694</xdr:colOff>
      <xdr:row>2</xdr:row>
      <xdr:rowOff>61268</xdr:rowOff>
    </xdr:from>
    <xdr:to>
      <xdr:col>12</xdr:col>
      <xdr:colOff>42607</xdr:colOff>
      <xdr:row>6</xdr:row>
      <xdr:rowOff>369640</xdr:rowOff>
    </xdr:to>
    <xdr:graphicFrame macro="">
      <xdr:nvGraphicFramePr>
        <xdr:cNvPr id="43" name="Схема 4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6" r:lo="rId47" r:qs="rId48" r:cs="rId49"/>
        </a:graphicData>
      </a:graphic>
    </xdr:graphicFrame>
    <xdr:clientData/>
  </xdr:twoCellAnchor>
  <xdr:twoCellAnchor editAs="oneCell">
    <xdr:from>
      <xdr:col>11</xdr:col>
      <xdr:colOff>381692</xdr:colOff>
      <xdr:row>2</xdr:row>
      <xdr:rowOff>42218</xdr:rowOff>
    </xdr:from>
    <xdr:to>
      <xdr:col>13</xdr:col>
      <xdr:colOff>128234</xdr:colOff>
      <xdr:row>6</xdr:row>
      <xdr:rowOff>363290</xdr:rowOff>
    </xdr:to>
    <xdr:graphicFrame macro="">
      <xdr:nvGraphicFramePr>
        <xdr:cNvPr id="44" name="Схема 43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51" r:lo="rId52" r:qs="rId53" r:cs="rId54"/>
        </a:graphicData>
      </a:graphic>
    </xdr:graphicFrame>
    <xdr:clientData/>
  </xdr:twoCellAnchor>
  <xdr:twoCellAnchor editAs="absolute">
    <xdr:from>
      <xdr:col>15</xdr:col>
      <xdr:colOff>1012201</xdr:colOff>
      <xdr:row>2</xdr:row>
      <xdr:rowOff>57150</xdr:rowOff>
    </xdr:from>
    <xdr:to>
      <xdr:col>17</xdr:col>
      <xdr:colOff>56727</xdr:colOff>
      <xdr:row>6</xdr:row>
      <xdr:rowOff>324020</xdr:rowOff>
    </xdr:to>
    <xdr:graphicFrame macro="">
      <xdr:nvGraphicFramePr>
        <xdr:cNvPr id="46" name="Схема 45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56" r:lo="rId57" r:qs="rId58" r:cs="rId59"/>
        </a:graphicData>
      </a:graphic>
    </xdr:graphicFrame>
    <xdr:clientData/>
  </xdr:twoCellAnchor>
  <xdr:twoCellAnchor editAs="absolute">
    <xdr:from>
      <xdr:col>14</xdr:col>
      <xdr:colOff>78920</xdr:colOff>
      <xdr:row>2</xdr:row>
      <xdr:rowOff>90901</xdr:rowOff>
    </xdr:from>
    <xdr:to>
      <xdr:col>15</xdr:col>
      <xdr:colOff>2921</xdr:colOff>
      <xdr:row>6</xdr:row>
      <xdr:rowOff>350514</xdr:rowOff>
    </xdr:to>
    <xdr:graphicFrame macro="">
      <xdr:nvGraphicFramePr>
        <xdr:cNvPr id="47" name="Схема 46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1" r:lo="rId62" r:qs="rId63" r:cs="rId64"/>
        </a:graphicData>
      </a:graphic>
    </xdr:graphicFrame>
    <xdr:clientData/>
  </xdr:twoCellAnchor>
  <xdr:twoCellAnchor editAs="absolute">
    <xdr:from>
      <xdr:col>14</xdr:col>
      <xdr:colOff>1309400</xdr:colOff>
      <xdr:row>2</xdr:row>
      <xdr:rowOff>59000</xdr:rowOff>
    </xdr:from>
    <xdr:to>
      <xdr:col>16</xdr:col>
      <xdr:colOff>127443</xdr:colOff>
      <xdr:row>6</xdr:row>
      <xdr:rowOff>325870</xdr:rowOff>
    </xdr:to>
    <xdr:graphicFrame macro="">
      <xdr:nvGraphicFramePr>
        <xdr:cNvPr id="48" name="Схема 47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6" r:lo="rId67" r:qs="rId68" r:cs="rId69"/>
        </a:graphicData>
      </a:graphic>
    </xdr:graphicFrame>
    <xdr:clientData/>
  </xdr:twoCellAnchor>
  <xdr:twoCellAnchor editAs="oneCell">
    <xdr:from>
      <xdr:col>19</xdr:col>
      <xdr:colOff>304800</xdr:colOff>
      <xdr:row>12</xdr:row>
      <xdr:rowOff>762000</xdr:rowOff>
    </xdr:from>
    <xdr:to>
      <xdr:col>19</xdr:col>
      <xdr:colOff>875760</xdr:colOff>
      <xdr:row>12</xdr:row>
      <xdr:rowOff>1332840</xdr:rowOff>
    </xdr:to>
    <xdr:pic>
      <xdr:nvPicPr>
        <xdr:cNvPr id="49" name="Рисунок 109"/>
        <xdr:cNvPicPr/>
      </xdr:nvPicPr>
      <xdr:blipFill>
        <a:blip xmlns:r="http://schemas.openxmlformats.org/officeDocument/2006/relationships" r:embed="rId71"/>
        <a:stretch/>
      </xdr:blipFill>
      <xdr:spPr>
        <a:xfrm>
          <a:off x="18326100" y="3733800"/>
          <a:ext cx="570960" cy="570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16</xdr:col>
      <xdr:colOff>438150</xdr:colOff>
      <xdr:row>1</xdr:row>
      <xdr:rowOff>323850</xdr:rowOff>
    </xdr:from>
    <xdr:to>
      <xdr:col>16</xdr:col>
      <xdr:colOff>866775</xdr:colOff>
      <xdr:row>3</xdr:row>
      <xdr:rowOff>95250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59075" y="485775"/>
          <a:ext cx="428625" cy="428625"/>
        </a:xfrm>
        <a:prstGeom prst="rect">
          <a:avLst/>
        </a:prstGeom>
      </xdr:spPr>
    </xdr:pic>
    <xdr:clientData/>
  </xdr:twoCellAnchor>
  <xdr:twoCellAnchor editAs="oneCell">
    <xdr:from>
      <xdr:col>12</xdr:col>
      <xdr:colOff>333376</xdr:colOff>
      <xdr:row>1</xdr:row>
      <xdr:rowOff>295276</xdr:rowOff>
    </xdr:from>
    <xdr:to>
      <xdr:col>12</xdr:col>
      <xdr:colOff>762001</xdr:colOff>
      <xdr:row>3</xdr:row>
      <xdr:rowOff>66676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3701" y="457201"/>
          <a:ext cx="428625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191880</xdr:colOff>
      <xdr:row>11</xdr:row>
      <xdr:rowOff>256680</xdr:rowOff>
    </xdr:from>
    <xdr:to>
      <xdr:col>4</xdr:col>
      <xdr:colOff>1134690</xdr:colOff>
      <xdr:row>15</xdr:row>
      <xdr:rowOff>39765</xdr:rowOff>
    </xdr:to>
    <xdr:pic>
      <xdr:nvPicPr>
        <xdr:cNvPr id="38" name="Рисунок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29200" y="3331080"/>
          <a:ext cx="2715840" cy="254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468000</xdr:colOff>
      <xdr:row>12</xdr:row>
      <xdr:rowOff>100800</xdr:rowOff>
    </xdr:from>
    <xdr:to>
      <xdr:col>9</xdr:col>
      <xdr:colOff>782250</xdr:colOff>
      <xdr:row>15</xdr:row>
      <xdr:rowOff>160200</xdr:rowOff>
    </xdr:to>
    <xdr:pic>
      <xdr:nvPicPr>
        <xdr:cNvPr id="39" name="Рисунок 2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7083360" y="3451680"/>
          <a:ext cx="2088360" cy="2554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682920</xdr:colOff>
      <xdr:row>43</xdr:row>
      <xdr:rowOff>141480</xdr:rowOff>
    </xdr:from>
    <xdr:to>
      <xdr:col>13</xdr:col>
      <xdr:colOff>610005</xdr:colOff>
      <xdr:row>48</xdr:row>
      <xdr:rowOff>147600</xdr:rowOff>
    </xdr:to>
    <xdr:pic>
      <xdr:nvPicPr>
        <xdr:cNvPr id="40" name="Рисунок 3"/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13334400" y="14592600"/>
          <a:ext cx="734400" cy="1434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1003320</xdr:colOff>
      <xdr:row>53</xdr:row>
      <xdr:rowOff>76320</xdr:rowOff>
    </xdr:from>
    <xdr:to>
      <xdr:col>11</xdr:col>
      <xdr:colOff>1132005</xdr:colOff>
      <xdr:row>62</xdr:row>
      <xdr:rowOff>2165</xdr:rowOff>
    </xdr:to>
    <xdr:pic>
      <xdr:nvPicPr>
        <xdr:cNvPr id="41" name="Рисунок 4"/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9411840" y="17402040"/>
          <a:ext cx="2688840" cy="2253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12240</xdr:colOff>
      <xdr:row>53</xdr:row>
      <xdr:rowOff>104760</xdr:rowOff>
    </xdr:from>
    <xdr:to>
      <xdr:col>14</xdr:col>
      <xdr:colOff>406080</xdr:colOff>
      <xdr:row>61</xdr:row>
      <xdr:rowOff>156480</xdr:rowOff>
    </xdr:to>
    <xdr:pic>
      <xdr:nvPicPr>
        <xdr:cNvPr id="42" name="Рисунок 8"/>
        <xdr:cNvPicPr/>
      </xdr:nvPicPr>
      <xdr:blipFill>
        <a:blip xmlns:r="http://schemas.openxmlformats.org/officeDocument/2006/relationships" r:embed="rId5" cstate="print"/>
        <a:stretch/>
      </xdr:blipFill>
      <xdr:spPr>
        <a:xfrm flipH="1">
          <a:off x="14236200" y="17430480"/>
          <a:ext cx="393840" cy="2109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851760</xdr:colOff>
      <xdr:row>43</xdr:row>
      <xdr:rowOff>59760</xdr:rowOff>
    </xdr:from>
    <xdr:to>
      <xdr:col>4</xdr:col>
      <xdr:colOff>444210</xdr:colOff>
      <xdr:row>49</xdr:row>
      <xdr:rowOff>72360</xdr:rowOff>
    </xdr:to>
    <xdr:pic>
      <xdr:nvPicPr>
        <xdr:cNvPr id="43" name="Рисунок 22"/>
        <xdr:cNvPicPr/>
      </xdr:nvPicPr>
      <xdr:blipFill>
        <a:blip xmlns:r="http://schemas.openxmlformats.org/officeDocument/2006/relationships" r:embed="rId6" cstate="print"/>
        <a:stretch/>
      </xdr:blipFill>
      <xdr:spPr>
        <a:xfrm>
          <a:off x="2089080" y="14510880"/>
          <a:ext cx="1365480" cy="1727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1186560</xdr:colOff>
      <xdr:row>13</xdr:row>
      <xdr:rowOff>2880</xdr:rowOff>
    </xdr:from>
    <xdr:to>
      <xdr:col>14</xdr:col>
      <xdr:colOff>803235</xdr:colOff>
      <xdr:row>13</xdr:row>
      <xdr:rowOff>2125800</xdr:rowOff>
    </xdr:to>
    <xdr:pic>
      <xdr:nvPicPr>
        <xdr:cNvPr id="44" name="Рисунок 28"/>
        <xdr:cNvPicPr/>
      </xdr:nvPicPr>
      <xdr:blipFill>
        <a:blip xmlns:r="http://schemas.openxmlformats.org/officeDocument/2006/relationships" r:embed="rId7" cstate="print"/>
        <a:stretch/>
      </xdr:blipFill>
      <xdr:spPr>
        <a:xfrm>
          <a:off x="12164760" y="3486960"/>
          <a:ext cx="2865600" cy="2122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81720</xdr:colOff>
      <xdr:row>20</xdr:row>
      <xdr:rowOff>266760</xdr:rowOff>
    </xdr:from>
    <xdr:to>
      <xdr:col>4</xdr:col>
      <xdr:colOff>321285</xdr:colOff>
      <xdr:row>24</xdr:row>
      <xdr:rowOff>187335</xdr:rowOff>
    </xdr:to>
    <xdr:pic>
      <xdr:nvPicPr>
        <xdr:cNvPr id="45" name="Рисунок 29"/>
        <xdr:cNvPicPr/>
      </xdr:nvPicPr>
      <xdr:blipFill>
        <a:blip xmlns:r="http://schemas.openxmlformats.org/officeDocument/2006/relationships" r:embed="rId8" cstate="print"/>
        <a:stretch/>
      </xdr:blipFill>
      <xdr:spPr>
        <a:xfrm>
          <a:off x="2355480" y="7358760"/>
          <a:ext cx="985680" cy="2721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130680</xdr:colOff>
      <xdr:row>43</xdr:row>
      <xdr:rowOff>195840</xdr:rowOff>
    </xdr:from>
    <xdr:to>
      <xdr:col>9</xdr:col>
      <xdr:colOff>1037130</xdr:colOff>
      <xdr:row>47</xdr:row>
      <xdr:rowOff>8280</xdr:rowOff>
    </xdr:to>
    <xdr:pic>
      <xdr:nvPicPr>
        <xdr:cNvPr id="46" name="Рисунок 30"/>
        <xdr:cNvPicPr/>
      </xdr:nvPicPr>
      <xdr:blipFill>
        <a:blip xmlns:r="http://schemas.openxmlformats.org/officeDocument/2006/relationships" r:embed="rId9" cstate="print"/>
        <a:stretch/>
      </xdr:blipFill>
      <xdr:spPr>
        <a:xfrm>
          <a:off x="6746040" y="14646960"/>
          <a:ext cx="2680560" cy="955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334800</xdr:colOff>
      <xdr:row>21</xdr:row>
      <xdr:rowOff>527040</xdr:rowOff>
    </xdr:from>
    <xdr:to>
      <xdr:col>14</xdr:col>
      <xdr:colOff>251970</xdr:colOff>
      <xdr:row>22</xdr:row>
      <xdr:rowOff>232560</xdr:rowOff>
    </xdr:to>
    <xdr:pic>
      <xdr:nvPicPr>
        <xdr:cNvPr id="47" name="Рисунок 31"/>
        <xdr:cNvPicPr/>
      </xdr:nvPicPr>
      <xdr:blipFill>
        <a:blip xmlns:r="http://schemas.openxmlformats.org/officeDocument/2006/relationships" r:embed="rId10" cstate="print"/>
        <a:stretch/>
      </xdr:blipFill>
      <xdr:spPr>
        <a:xfrm>
          <a:off x="12986280" y="7895520"/>
          <a:ext cx="1470600" cy="1877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228600</xdr:colOff>
      <xdr:row>20</xdr:row>
      <xdr:rowOff>266760</xdr:rowOff>
    </xdr:from>
    <xdr:to>
      <xdr:col>9</xdr:col>
      <xdr:colOff>345765</xdr:colOff>
      <xdr:row>24</xdr:row>
      <xdr:rowOff>165735</xdr:rowOff>
    </xdr:to>
    <xdr:pic>
      <xdr:nvPicPr>
        <xdr:cNvPr id="48" name="Рисунок 32"/>
        <xdr:cNvPicPr/>
      </xdr:nvPicPr>
      <xdr:blipFill>
        <a:blip xmlns:r="http://schemas.openxmlformats.org/officeDocument/2006/relationships" r:embed="rId11" cstate="print"/>
        <a:stretch/>
      </xdr:blipFill>
      <xdr:spPr>
        <a:xfrm>
          <a:off x="7740360" y="7358760"/>
          <a:ext cx="1004400" cy="269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</xdr:row>
      <xdr:rowOff>176760</xdr:rowOff>
    </xdr:from>
    <xdr:to>
      <xdr:col>4</xdr:col>
      <xdr:colOff>868815</xdr:colOff>
      <xdr:row>5</xdr:row>
      <xdr:rowOff>2970</xdr:rowOff>
    </xdr:to>
    <xdr:pic>
      <xdr:nvPicPr>
        <xdr:cNvPr id="49" name="Picture 42"/>
        <xdr:cNvPicPr/>
      </xdr:nvPicPr>
      <xdr:blipFill>
        <a:blip xmlns:r="http://schemas.openxmlformats.org/officeDocument/2006/relationships" r:embed="rId12" cstate="print"/>
        <a:stretch/>
      </xdr:blipFill>
      <xdr:spPr>
        <a:xfrm>
          <a:off x="391680" y="338400"/>
          <a:ext cx="3477960" cy="1055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14400</xdr:colOff>
      <xdr:row>65</xdr:row>
      <xdr:rowOff>209520</xdr:rowOff>
    </xdr:from>
    <xdr:to>
      <xdr:col>2</xdr:col>
      <xdr:colOff>1080</xdr:colOff>
      <xdr:row>66</xdr:row>
      <xdr:rowOff>249480</xdr:rowOff>
    </xdr:to>
    <xdr:sp macro="" textlink="">
      <xdr:nvSpPr>
        <xdr:cNvPr id="50" name="CustomShape 1"/>
        <xdr:cNvSpPr/>
      </xdr:nvSpPr>
      <xdr:spPr>
        <a:xfrm>
          <a:off x="215640" y="20808000"/>
          <a:ext cx="1022760" cy="316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ru-RU" sz="1600" b="1" strike="noStrike" spc="-1">
              <a:solidFill>
                <a:srgbClr val="0000FF"/>
              </a:solidFill>
              <a:latin typeface="Arial"/>
            </a:rPr>
            <a:t>1КП.001 </a:t>
          </a:r>
          <a:endParaRPr lang="ru-RU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171360</xdr:colOff>
      <xdr:row>52</xdr:row>
      <xdr:rowOff>247680</xdr:rowOff>
    </xdr:from>
    <xdr:to>
      <xdr:col>4</xdr:col>
      <xdr:colOff>330975</xdr:colOff>
      <xdr:row>62</xdr:row>
      <xdr:rowOff>170490</xdr:rowOff>
    </xdr:to>
    <xdr:pic>
      <xdr:nvPicPr>
        <xdr:cNvPr id="51" name="Рисунок 45"/>
        <xdr:cNvPicPr/>
      </xdr:nvPicPr>
      <xdr:blipFill>
        <a:blip xmlns:r="http://schemas.openxmlformats.org/officeDocument/2006/relationships" r:embed="rId13" cstate="print"/>
        <a:stretch/>
      </xdr:blipFill>
      <xdr:spPr>
        <a:xfrm>
          <a:off x="372600" y="17278200"/>
          <a:ext cx="2959200" cy="2532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14400</xdr:colOff>
      <xdr:row>65</xdr:row>
      <xdr:rowOff>209520</xdr:rowOff>
    </xdr:from>
    <xdr:to>
      <xdr:col>7</xdr:col>
      <xdr:colOff>720</xdr:colOff>
      <xdr:row>66</xdr:row>
      <xdr:rowOff>249480</xdr:rowOff>
    </xdr:to>
    <xdr:sp macro="" textlink="">
      <xdr:nvSpPr>
        <xdr:cNvPr id="52" name="CustomShape 1"/>
        <xdr:cNvSpPr/>
      </xdr:nvSpPr>
      <xdr:spPr>
        <a:xfrm>
          <a:off x="5593320" y="20808000"/>
          <a:ext cx="1022760" cy="316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ru-RU" sz="1600" b="1" strike="noStrike" spc="-1">
              <a:solidFill>
                <a:srgbClr val="0000FF"/>
              </a:solidFill>
              <a:latin typeface="Arial"/>
            </a:rPr>
            <a:t>1КП.002 </a:t>
          </a:r>
          <a:endParaRPr lang="ru-RU" sz="1600" b="0" strike="noStrike" spc="-1">
            <a:latin typeface="Times New Roman"/>
          </a:endParaRPr>
        </a:p>
      </xdr:txBody>
    </xdr:sp>
    <xdr:clientData/>
  </xdr:twoCellAnchor>
  <xdr:twoCellAnchor>
    <xdr:from>
      <xdr:col>11</xdr:col>
      <xdr:colOff>14400</xdr:colOff>
      <xdr:row>65</xdr:row>
      <xdr:rowOff>209520</xdr:rowOff>
    </xdr:from>
    <xdr:to>
      <xdr:col>11</xdr:col>
      <xdr:colOff>1037160</xdr:colOff>
      <xdr:row>66</xdr:row>
      <xdr:rowOff>249480</xdr:rowOff>
    </xdr:to>
    <xdr:sp macro="" textlink="">
      <xdr:nvSpPr>
        <xdr:cNvPr id="53" name="CustomShape 1"/>
        <xdr:cNvSpPr/>
      </xdr:nvSpPr>
      <xdr:spPr>
        <a:xfrm>
          <a:off x="10992600" y="20808000"/>
          <a:ext cx="1022760" cy="316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ru-RU" sz="1600" b="1" strike="noStrike" spc="-1">
              <a:solidFill>
                <a:srgbClr val="0000FF"/>
              </a:solidFill>
              <a:latin typeface="Arial"/>
            </a:rPr>
            <a:t>1КП.003 </a:t>
          </a:r>
          <a:endParaRPr lang="ru-RU" sz="16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35280</xdr:colOff>
      <xdr:row>0</xdr:row>
      <xdr:rowOff>35280</xdr:rowOff>
    </xdr:to>
    <xdr:pic>
      <xdr:nvPicPr>
        <xdr:cNvPr id="58" name="RenderedShapes"/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0" y="0"/>
          <a:ext cx="35280" cy="35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35280</xdr:colOff>
      <xdr:row>0</xdr:row>
      <xdr:rowOff>35280</xdr:rowOff>
    </xdr:to>
    <xdr:pic>
      <xdr:nvPicPr>
        <xdr:cNvPr id="62" name="RenderedShapes"/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0" y="0"/>
          <a:ext cx="35280" cy="35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35280</xdr:colOff>
      <xdr:row>0</xdr:row>
      <xdr:rowOff>35280</xdr:rowOff>
    </xdr:to>
    <xdr:pic>
      <xdr:nvPicPr>
        <xdr:cNvPr id="63" name="RenderedShapes"/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0" y="0"/>
          <a:ext cx="35280" cy="35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35280</xdr:colOff>
      <xdr:row>0</xdr:row>
      <xdr:rowOff>35280</xdr:rowOff>
    </xdr:to>
    <xdr:pic>
      <xdr:nvPicPr>
        <xdr:cNvPr id="64" name="RenderedShapes"/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0" y="0"/>
          <a:ext cx="35280" cy="35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35280</xdr:colOff>
      <xdr:row>0</xdr:row>
      <xdr:rowOff>35280</xdr:rowOff>
    </xdr:to>
    <xdr:pic>
      <xdr:nvPicPr>
        <xdr:cNvPr id="65" name="RenderedShapes"/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0" y="0"/>
          <a:ext cx="35280" cy="35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35280</xdr:colOff>
      <xdr:row>0</xdr:row>
      <xdr:rowOff>35280</xdr:rowOff>
    </xdr:to>
    <xdr:pic>
      <xdr:nvPicPr>
        <xdr:cNvPr id="66" name="RenderedShapes"/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0" y="0"/>
          <a:ext cx="35280" cy="35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35280</xdr:colOff>
      <xdr:row>0</xdr:row>
      <xdr:rowOff>35280</xdr:rowOff>
    </xdr:to>
    <xdr:pic>
      <xdr:nvPicPr>
        <xdr:cNvPr id="67" name="RenderedShapes"/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0" y="0"/>
          <a:ext cx="35280" cy="35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35280</xdr:colOff>
      <xdr:row>0</xdr:row>
      <xdr:rowOff>35280</xdr:rowOff>
    </xdr:to>
    <xdr:pic>
      <xdr:nvPicPr>
        <xdr:cNvPr id="68" name="RenderedShapes"/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0" y="0"/>
          <a:ext cx="35280" cy="35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95161</xdr:colOff>
      <xdr:row>4</xdr:row>
      <xdr:rowOff>320386</xdr:rowOff>
    </xdr:from>
    <xdr:to>
      <xdr:col>15</xdr:col>
      <xdr:colOff>37932</xdr:colOff>
      <xdr:row>5</xdr:row>
      <xdr:rowOff>392072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39711" y="1349086"/>
          <a:ext cx="800021" cy="414586"/>
        </a:xfrm>
        <a:prstGeom prst="rect">
          <a:avLst/>
        </a:prstGeom>
      </xdr:spPr>
    </xdr:pic>
    <xdr:clientData/>
  </xdr:twoCellAnchor>
  <xdr:twoCellAnchor editAs="oneCell">
    <xdr:from>
      <xdr:col>10</xdr:col>
      <xdr:colOff>474641</xdr:colOff>
      <xdr:row>2</xdr:row>
      <xdr:rowOff>206269</xdr:rowOff>
    </xdr:from>
    <xdr:to>
      <xdr:col>10</xdr:col>
      <xdr:colOff>1274662</xdr:colOff>
      <xdr:row>4</xdr:row>
      <xdr:rowOff>68405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42441" y="682519"/>
          <a:ext cx="800021" cy="414586"/>
        </a:xfrm>
        <a:prstGeom prst="rect">
          <a:avLst/>
        </a:prstGeom>
      </xdr:spPr>
    </xdr:pic>
    <xdr:clientData/>
  </xdr:twoCellAnchor>
  <xdr:twoCellAnchor editAs="oneCell">
    <xdr:from>
      <xdr:col>10</xdr:col>
      <xdr:colOff>1124931</xdr:colOff>
      <xdr:row>4</xdr:row>
      <xdr:rowOff>106600</xdr:rowOff>
    </xdr:from>
    <xdr:to>
      <xdr:col>11</xdr:col>
      <xdr:colOff>1188632</xdr:colOff>
      <xdr:row>8</xdr:row>
      <xdr:rowOff>36920</xdr:rowOff>
    </xdr:to>
    <xdr:graphicFrame macro="">
      <xdr:nvGraphicFramePr>
        <xdr:cNvPr id="36" name="Схема 35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twoCellAnchor>
  <xdr:twoCellAnchor editAs="oneCell">
    <xdr:from>
      <xdr:col>11</xdr:col>
      <xdr:colOff>838174</xdr:colOff>
      <xdr:row>4</xdr:row>
      <xdr:rowOff>101309</xdr:rowOff>
    </xdr:from>
    <xdr:to>
      <xdr:col>12</xdr:col>
      <xdr:colOff>700792</xdr:colOff>
      <xdr:row>8</xdr:row>
      <xdr:rowOff>31629</xdr:rowOff>
    </xdr:to>
    <xdr:graphicFrame macro="">
      <xdr:nvGraphicFramePr>
        <xdr:cNvPr id="69" name="Схема 68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1" r:lo="rId22" r:qs="rId23" r:cs="rId24"/>
        </a:graphicData>
      </a:graphic>
    </xdr:graphicFrame>
    <xdr:clientData/>
  </xdr:twoCellAnchor>
  <xdr:twoCellAnchor editAs="oneCell">
    <xdr:from>
      <xdr:col>12</xdr:col>
      <xdr:colOff>373502</xdr:colOff>
      <xdr:row>4</xdr:row>
      <xdr:rowOff>91787</xdr:rowOff>
    </xdr:from>
    <xdr:to>
      <xdr:col>14</xdr:col>
      <xdr:colOff>310203</xdr:colOff>
      <xdr:row>8</xdr:row>
      <xdr:rowOff>12582</xdr:rowOff>
    </xdr:to>
    <xdr:graphicFrame macro="">
      <xdr:nvGraphicFramePr>
        <xdr:cNvPr id="70" name="Схема 69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6" r:lo="rId27" r:qs="rId28" r:cs="rId29"/>
        </a:graphicData>
      </a:graphic>
    </xdr:graphicFrame>
    <xdr:clientData/>
  </xdr:twoCellAnchor>
  <xdr:twoCellAnchor editAs="oneCell">
    <xdr:from>
      <xdr:col>4</xdr:col>
      <xdr:colOff>933450</xdr:colOff>
      <xdr:row>2</xdr:row>
      <xdr:rowOff>39877</xdr:rowOff>
    </xdr:from>
    <xdr:to>
      <xdr:col>5</xdr:col>
      <xdr:colOff>958116</xdr:colOff>
      <xdr:row>6</xdr:row>
      <xdr:rowOff>193011</xdr:rowOff>
    </xdr:to>
    <xdr:graphicFrame macro="">
      <xdr:nvGraphicFramePr>
        <xdr:cNvPr id="71" name="Схема 70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1" r:lo="rId32" r:qs="rId33" r:cs="rId34"/>
        </a:graphicData>
      </a:graphic>
    </xdr:graphicFrame>
    <xdr:clientData/>
  </xdr:twoCellAnchor>
  <xdr:twoCellAnchor editAs="oneCell">
    <xdr:from>
      <xdr:col>5</xdr:col>
      <xdr:colOff>611563</xdr:colOff>
      <xdr:row>2</xdr:row>
      <xdr:rowOff>0</xdr:rowOff>
    </xdr:from>
    <xdr:to>
      <xdr:col>7</xdr:col>
      <xdr:colOff>118231</xdr:colOff>
      <xdr:row>6</xdr:row>
      <xdr:rowOff>245991</xdr:rowOff>
    </xdr:to>
    <xdr:graphicFrame macro="">
      <xdr:nvGraphicFramePr>
        <xdr:cNvPr id="72" name="Схема 7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6" r:lo="rId37" r:qs="rId38" r:cs="rId39"/>
        </a:graphicData>
      </a:graphic>
    </xdr:graphicFrame>
    <xdr:clientData/>
  </xdr:twoCellAnchor>
  <xdr:twoCellAnchor editAs="oneCell">
    <xdr:from>
      <xdr:col>6</xdr:col>
      <xdr:colOff>779006</xdr:colOff>
      <xdr:row>2</xdr:row>
      <xdr:rowOff>10896</xdr:rowOff>
    </xdr:from>
    <xdr:to>
      <xdr:col>8</xdr:col>
      <xdr:colOff>375269</xdr:colOff>
      <xdr:row>6</xdr:row>
      <xdr:rowOff>152708</xdr:rowOff>
    </xdr:to>
    <xdr:graphicFrame macro="">
      <xdr:nvGraphicFramePr>
        <xdr:cNvPr id="73" name="Схема 7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1" r:lo="rId42" r:qs="rId43" r:cs="rId44"/>
        </a:graphicData>
      </a:graphic>
    </xdr:graphicFrame>
    <xdr:clientData/>
  </xdr:twoCellAnchor>
  <xdr:twoCellAnchor editAs="oneCell">
    <xdr:from>
      <xdr:col>9</xdr:col>
      <xdr:colOff>318712</xdr:colOff>
      <xdr:row>2</xdr:row>
      <xdr:rowOff>9676</xdr:rowOff>
    </xdr:from>
    <xdr:to>
      <xdr:col>10</xdr:col>
      <xdr:colOff>656736</xdr:colOff>
      <xdr:row>6</xdr:row>
      <xdr:rowOff>151488</xdr:rowOff>
    </xdr:to>
    <xdr:graphicFrame macro="">
      <xdr:nvGraphicFramePr>
        <xdr:cNvPr id="74" name="Схема 73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6" r:lo="rId47" r:qs="rId48" r:cs="rId49"/>
        </a:graphicData>
      </a:graphic>
    </xdr:graphicFrame>
    <xdr:clientData/>
  </xdr:twoCellAnchor>
  <xdr:twoCellAnchor editAs="oneCell">
    <xdr:from>
      <xdr:col>8</xdr:col>
      <xdr:colOff>112055</xdr:colOff>
      <xdr:row>2</xdr:row>
      <xdr:rowOff>54748</xdr:rowOff>
    </xdr:from>
    <xdr:to>
      <xdr:col>9</xdr:col>
      <xdr:colOff>557936</xdr:colOff>
      <xdr:row>6</xdr:row>
      <xdr:rowOff>9537</xdr:rowOff>
    </xdr:to>
    <xdr:graphicFrame macro="">
      <xdr:nvGraphicFramePr>
        <xdr:cNvPr id="75" name="Схема 7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51" r:lo="rId52" r:qs="rId53" r:cs="rId54"/>
        </a:graphicData>
      </a:graphic>
    </xdr:graphicFrame>
    <xdr:clientData/>
  </xdr:twoCellAnchor>
  <xdr:twoCellAnchor editAs="oneCell">
    <xdr:from>
      <xdr:col>3</xdr:col>
      <xdr:colOff>0</xdr:colOff>
      <xdr:row>27</xdr:row>
      <xdr:rowOff>228600</xdr:rowOff>
    </xdr:from>
    <xdr:to>
      <xdr:col>4</xdr:col>
      <xdr:colOff>741650</xdr:colOff>
      <xdr:row>39</xdr:row>
      <xdr:rowOff>27675</xdr:rowOff>
    </xdr:to>
    <xdr:pic>
      <xdr:nvPicPr>
        <xdr:cNvPr id="57" name="Рисунок 56"/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67" t="16574" r="35658" b="23605"/>
        <a:stretch/>
      </xdr:blipFill>
      <xdr:spPr>
        <a:xfrm>
          <a:off x="2171700" y="11049000"/>
          <a:ext cx="1465550" cy="2618475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666751</xdr:colOff>
      <xdr:row>27</xdr:row>
      <xdr:rowOff>209550</xdr:rowOff>
    </xdr:from>
    <xdr:to>
      <xdr:col>9</xdr:col>
      <xdr:colOff>443924</xdr:colOff>
      <xdr:row>39</xdr:row>
      <xdr:rowOff>18150</xdr:rowOff>
    </xdr:to>
    <xdr:pic>
      <xdr:nvPicPr>
        <xdr:cNvPr id="76" name="Рисунок 75"/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23" t="16631" r="35602" b="24441"/>
        <a:stretch/>
      </xdr:blipFill>
      <xdr:spPr>
        <a:xfrm>
          <a:off x="6972301" y="11029950"/>
          <a:ext cx="1491673" cy="2628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28</xdr:row>
      <xdr:rowOff>133350</xdr:rowOff>
    </xdr:from>
    <xdr:to>
      <xdr:col>14</xdr:col>
      <xdr:colOff>184850</xdr:colOff>
      <xdr:row>37</xdr:row>
      <xdr:rowOff>13425</xdr:rowOff>
    </xdr:to>
    <xdr:pic>
      <xdr:nvPicPr>
        <xdr:cNvPr id="77" name="Рисунок 76"/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36" t="33482" r="37946" b="26339"/>
        <a:stretch/>
      </xdr:blipFill>
      <xdr:spPr>
        <a:xfrm>
          <a:off x="12249150" y="11201400"/>
          <a:ext cx="1461200" cy="2023200"/>
        </a:xfrm>
        <a:prstGeom prst="rect">
          <a:avLst/>
        </a:prstGeom>
      </xdr:spPr>
    </xdr:pic>
    <xdr:clientData/>
  </xdr:twoCellAnchor>
  <xdr:twoCellAnchor editAs="oneCell">
    <xdr:from>
      <xdr:col>2</xdr:col>
      <xdr:colOff>704850</xdr:colOff>
      <xdr:row>65</xdr:row>
      <xdr:rowOff>76200</xdr:rowOff>
    </xdr:from>
    <xdr:to>
      <xdr:col>5</xdr:col>
      <xdr:colOff>447705</xdr:colOff>
      <xdr:row>67</xdr:row>
      <xdr:rowOff>48890</xdr:rowOff>
    </xdr:to>
    <xdr:pic>
      <xdr:nvPicPr>
        <xdr:cNvPr id="78" name="Рисунок 77"/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56"/>
        <a:stretch/>
      </xdr:blipFill>
      <xdr:spPr>
        <a:xfrm>
          <a:off x="1885950" y="21012150"/>
          <a:ext cx="2886105" cy="195389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64</xdr:row>
      <xdr:rowOff>266700</xdr:rowOff>
    </xdr:from>
    <xdr:to>
      <xdr:col>10</xdr:col>
      <xdr:colOff>1006421</xdr:colOff>
      <xdr:row>66</xdr:row>
      <xdr:rowOff>1671187</xdr:rowOff>
    </xdr:to>
    <xdr:pic>
      <xdr:nvPicPr>
        <xdr:cNvPr id="79" name="Рисунок 78"/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14"/>
        <a:stretch/>
      </xdr:blipFill>
      <xdr:spPr>
        <a:xfrm>
          <a:off x="6381750" y="20916900"/>
          <a:ext cx="3673421" cy="1966462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990600</xdr:colOff>
      <xdr:row>65</xdr:row>
      <xdr:rowOff>0</xdr:rowOff>
    </xdr:from>
    <xdr:to>
      <xdr:col>15</xdr:col>
      <xdr:colOff>709712</xdr:colOff>
      <xdr:row>66</xdr:row>
      <xdr:rowOff>1667421</xdr:rowOff>
    </xdr:to>
    <xdr:pic>
      <xdr:nvPicPr>
        <xdr:cNvPr id="80" name="Рисунок 79"/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32"/>
        <a:stretch/>
      </xdr:blipFill>
      <xdr:spPr>
        <a:xfrm>
          <a:off x="11449050" y="20935950"/>
          <a:ext cx="3633887" cy="1943646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476250</xdr:colOff>
      <xdr:row>21</xdr:row>
      <xdr:rowOff>19050</xdr:rowOff>
    </xdr:from>
    <xdr:to>
      <xdr:col>10</xdr:col>
      <xdr:colOff>1047210</xdr:colOff>
      <xdr:row>21</xdr:row>
      <xdr:rowOff>589890</xdr:rowOff>
    </xdr:to>
    <xdr:pic>
      <xdr:nvPicPr>
        <xdr:cNvPr id="54" name="Рисунок 109"/>
        <xdr:cNvPicPr/>
      </xdr:nvPicPr>
      <xdr:blipFill>
        <a:blip xmlns:r="http://schemas.openxmlformats.org/officeDocument/2006/relationships" r:embed="rId62"/>
        <a:stretch/>
      </xdr:blipFill>
      <xdr:spPr>
        <a:xfrm>
          <a:off x="9544050" y="7486650"/>
          <a:ext cx="570960" cy="570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457200</xdr:colOff>
      <xdr:row>28</xdr:row>
      <xdr:rowOff>114300</xdr:rowOff>
    </xdr:from>
    <xdr:to>
      <xdr:col>10</xdr:col>
      <xdr:colOff>1028160</xdr:colOff>
      <xdr:row>30</xdr:row>
      <xdr:rowOff>208890</xdr:rowOff>
    </xdr:to>
    <xdr:pic>
      <xdr:nvPicPr>
        <xdr:cNvPr id="55" name="Рисунок 109"/>
        <xdr:cNvPicPr/>
      </xdr:nvPicPr>
      <xdr:blipFill>
        <a:blip xmlns:r="http://schemas.openxmlformats.org/officeDocument/2006/relationships" r:embed="rId62"/>
        <a:stretch/>
      </xdr:blipFill>
      <xdr:spPr>
        <a:xfrm>
          <a:off x="9525000" y="11182350"/>
          <a:ext cx="570960" cy="570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438150</xdr:colOff>
      <xdr:row>43</xdr:row>
      <xdr:rowOff>19050</xdr:rowOff>
    </xdr:from>
    <xdr:to>
      <xdr:col>10</xdr:col>
      <xdr:colOff>1009110</xdr:colOff>
      <xdr:row>45</xdr:row>
      <xdr:rowOff>18390</xdr:rowOff>
    </xdr:to>
    <xdr:pic>
      <xdr:nvPicPr>
        <xdr:cNvPr id="56" name="Рисунок 109"/>
        <xdr:cNvPicPr/>
      </xdr:nvPicPr>
      <xdr:blipFill>
        <a:blip xmlns:r="http://schemas.openxmlformats.org/officeDocument/2006/relationships" r:embed="rId62"/>
        <a:stretch/>
      </xdr:blipFill>
      <xdr:spPr>
        <a:xfrm>
          <a:off x="9505950" y="14725650"/>
          <a:ext cx="570960" cy="570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104774</xdr:colOff>
      <xdr:row>3</xdr:row>
      <xdr:rowOff>247650</xdr:rowOff>
    </xdr:from>
    <xdr:to>
      <xdr:col>13</xdr:col>
      <xdr:colOff>533399</xdr:colOff>
      <xdr:row>5</xdr:row>
      <xdr:rowOff>47625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5424" y="990600"/>
          <a:ext cx="428625" cy="428625"/>
        </a:xfrm>
        <a:prstGeom prst="rect">
          <a:avLst/>
        </a:prstGeom>
      </xdr:spPr>
    </xdr:pic>
    <xdr:clientData/>
  </xdr:twoCellAnchor>
  <xdr:twoCellAnchor editAs="oneCell">
    <xdr:from>
      <xdr:col>9</xdr:col>
      <xdr:colOff>819151</xdr:colOff>
      <xdr:row>1</xdr:row>
      <xdr:rowOff>257177</xdr:rowOff>
    </xdr:from>
    <xdr:to>
      <xdr:col>10</xdr:col>
      <xdr:colOff>200026</xdr:colOff>
      <xdr:row>3</xdr:row>
      <xdr:rowOff>19052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1" y="428627"/>
          <a:ext cx="428625" cy="428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385920</xdr:colOff>
      <xdr:row>2</xdr:row>
      <xdr:rowOff>154920</xdr:rowOff>
    </xdr:from>
    <xdr:to>
      <xdr:col>18</xdr:col>
      <xdr:colOff>319680</xdr:colOff>
      <xdr:row>4</xdr:row>
      <xdr:rowOff>6765</xdr:rowOff>
    </xdr:to>
    <xdr:pic>
      <xdr:nvPicPr>
        <xdr:cNvPr id="69" name="Рисунок 39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806270" y="631170"/>
          <a:ext cx="810060" cy="49954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22</xdr:col>
      <xdr:colOff>266760</xdr:colOff>
      <xdr:row>9</xdr:row>
      <xdr:rowOff>9360</xdr:rowOff>
    </xdr:from>
    <xdr:to>
      <xdr:col>24</xdr:col>
      <xdr:colOff>199080</xdr:colOff>
      <xdr:row>20</xdr:row>
      <xdr:rowOff>18360</xdr:rowOff>
    </xdr:to>
    <xdr:sp macro="" textlink="">
      <xdr:nvSpPr>
        <xdr:cNvPr id="70" name="CustomShape 1"/>
        <xdr:cNvSpPr/>
      </xdr:nvSpPr>
      <xdr:spPr>
        <a:xfrm>
          <a:off x="14985360" y="2495160"/>
          <a:ext cx="1645560" cy="3590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329760</xdr:colOff>
      <xdr:row>23</xdr:row>
      <xdr:rowOff>19800</xdr:rowOff>
    </xdr:from>
    <xdr:to>
      <xdr:col>4</xdr:col>
      <xdr:colOff>231120</xdr:colOff>
      <xdr:row>27</xdr:row>
      <xdr:rowOff>30600</xdr:rowOff>
    </xdr:to>
    <xdr:pic>
      <xdr:nvPicPr>
        <xdr:cNvPr id="71" name="Рисунок 41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398240" y="7953840"/>
          <a:ext cx="1665360" cy="2877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285840</xdr:colOff>
      <xdr:row>23</xdr:row>
      <xdr:rowOff>19800</xdr:rowOff>
    </xdr:from>
    <xdr:to>
      <xdr:col>8</xdr:col>
      <xdr:colOff>185040</xdr:colOff>
      <xdr:row>27</xdr:row>
      <xdr:rowOff>30600</xdr:rowOff>
    </xdr:to>
    <xdr:pic>
      <xdr:nvPicPr>
        <xdr:cNvPr id="72" name="Рисунок 42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4853160" y="7953840"/>
          <a:ext cx="1663200" cy="2877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434160</xdr:colOff>
      <xdr:row>17</xdr:row>
      <xdr:rowOff>86760</xdr:rowOff>
    </xdr:from>
    <xdr:to>
      <xdr:col>20</xdr:col>
      <xdr:colOff>207360</xdr:colOff>
      <xdr:row>20</xdr:row>
      <xdr:rowOff>1265760</xdr:rowOff>
    </xdr:to>
    <xdr:pic>
      <xdr:nvPicPr>
        <xdr:cNvPr id="73" name="Рисунок 44"/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11846160" y="5315760"/>
          <a:ext cx="2010960" cy="2017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43920</xdr:colOff>
      <xdr:row>26</xdr:row>
      <xdr:rowOff>288720</xdr:rowOff>
    </xdr:from>
    <xdr:to>
      <xdr:col>6</xdr:col>
      <xdr:colOff>156960</xdr:colOff>
      <xdr:row>26</xdr:row>
      <xdr:rowOff>1979640</xdr:rowOff>
    </xdr:to>
    <xdr:pic>
      <xdr:nvPicPr>
        <xdr:cNvPr id="74" name="Рисунок 45"/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3549120" y="9185070"/>
          <a:ext cx="932190" cy="1690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98280</xdr:colOff>
      <xdr:row>26</xdr:row>
      <xdr:rowOff>259920</xdr:rowOff>
    </xdr:from>
    <xdr:to>
      <xdr:col>2</xdr:col>
      <xdr:colOff>217080</xdr:colOff>
      <xdr:row>26</xdr:row>
      <xdr:rowOff>1950840</xdr:rowOff>
    </xdr:to>
    <xdr:pic>
      <xdr:nvPicPr>
        <xdr:cNvPr id="75" name="Рисунок 46"/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299520" y="9032400"/>
          <a:ext cx="986040" cy="1690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171000</xdr:colOff>
      <xdr:row>29</xdr:row>
      <xdr:rowOff>187560</xdr:rowOff>
    </xdr:from>
    <xdr:to>
      <xdr:col>19</xdr:col>
      <xdr:colOff>155880</xdr:colOff>
      <xdr:row>33</xdr:row>
      <xdr:rowOff>156240</xdr:rowOff>
    </xdr:to>
    <xdr:pic>
      <xdr:nvPicPr>
        <xdr:cNvPr id="76" name="Рисунок 47"/>
        <xdr:cNvPicPr/>
      </xdr:nvPicPr>
      <xdr:blipFill>
        <a:blip xmlns:r="http://schemas.openxmlformats.org/officeDocument/2006/relationships" r:embed="rId6" cstate="print"/>
        <a:stretch/>
      </xdr:blipFill>
      <xdr:spPr>
        <a:xfrm>
          <a:off x="12056760" y="11522160"/>
          <a:ext cx="881640" cy="2883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353160</xdr:colOff>
      <xdr:row>36</xdr:row>
      <xdr:rowOff>47160</xdr:rowOff>
    </xdr:from>
    <xdr:to>
      <xdr:col>15</xdr:col>
      <xdr:colOff>239400</xdr:colOff>
      <xdr:row>40</xdr:row>
      <xdr:rowOff>87840</xdr:rowOff>
    </xdr:to>
    <xdr:pic>
      <xdr:nvPicPr>
        <xdr:cNvPr id="77" name="Рисунок 51"/>
        <xdr:cNvPicPr/>
      </xdr:nvPicPr>
      <xdr:blipFill>
        <a:blip xmlns:r="http://schemas.openxmlformats.org/officeDocument/2006/relationships" r:embed="rId7" cstate="print"/>
        <a:stretch/>
      </xdr:blipFill>
      <xdr:spPr>
        <a:xfrm>
          <a:off x="9416160" y="15115680"/>
          <a:ext cx="924480" cy="2955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169200</xdr:colOff>
      <xdr:row>42</xdr:row>
      <xdr:rowOff>278640</xdr:rowOff>
    </xdr:from>
    <xdr:to>
      <xdr:col>10</xdr:col>
      <xdr:colOff>101520</xdr:colOff>
      <xdr:row>46</xdr:row>
      <xdr:rowOff>20160</xdr:rowOff>
    </xdr:to>
    <xdr:pic>
      <xdr:nvPicPr>
        <xdr:cNvPr id="78" name="Рисунок 57"/>
        <xdr:cNvPicPr/>
      </xdr:nvPicPr>
      <xdr:blipFill>
        <a:blip xmlns:r="http://schemas.openxmlformats.org/officeDocument/2006/relationships" r:embed="rId8" cstate="print"/>
        <a:stretch/>
      </xdr:blipFill>
      <xdr:spPr>
        <a:xfrm>
          <a:off x="6500520" y="18795240"/>
          <a:ext cx="849240" cy="1941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354600</xdr:colOff>
      <xdr:row>42</xdr:row>
      <xdr:rowOff>255600</xdr:rowOff>
    </xdr:from>
    <xdr:to>
      <xdr:col>15</xdr:col>
      <xdr:colOff>183263</xdr:colOff>
      <xdr:row>46</xdr:row>
      <xdr:rowOff>1871</xdr:rowOff>
    </xdr:to>
    <xdr:pic>
      <xdr:nvPicPr>
        <xdr:cNvPr id="79" name="Рисунок 58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/>
      </xdr:blipFill>
      <xdr:spPr>
        <a:xfrm>
          <a:off x="8917575" y="18772200"/>
          <a:ext cx="809738" cy="194337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407325</xdr:colOff>
      <xdr:row>42</xdr:row>
      <xdr:rowOff>261975</xdr:rowOff>
    </xdr:from>
    <xdr:to>
      <xdr:col>19</xdr:col>
      <xdr:colOff>383565</xdr:colOff>
      <xdr:row>46</xdr:row>
      <xdr:rowOff>5745</xdr:rowOff>
    </xdr:to>
    <xdr:pic>
      <xdr:nvPicPr>
        <xdr:cNvPr id="80" name="Рисунок 60"/>
        <xdr:cNvPicPr/>
      </xdr:nvPicPr>
      <xdr:blipFill>
        <a:blip xmlns:r="http://schemas.openxmlformats.org/officeDocument/2006/relationships" r:embed="rId10" cstate="print"/>
        <a:stretch/>
      </xdr:blipFill>
      <xdr:spPr>
        <a:xfrm>
          <a:off x="11637300" y="18778575"/>
          <a:ext cx="823965" cy="194404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84600</xdr:colOff>
      <xdr:row>10</xdr:row>
      <xdr:rowOff>145800</xdr:rowOff>
    </xdr:from>
    <xdr:to>
      <xdr:col>3</xdr:col>
      <xdr:colOff>703440</xdr:colOff>
      <xdr:row>14</xdr:row>
      <xdr:rowOff>137160</xdr:rowOff>
    </xdr:to>
    <xdr:pic>
      <xdr:nvPicPr>
        <xdr:cNvPr id="81" name="Рисунок 33"/>
        <xdr:cNvPicPr/>
      </xdr:nvPicPr>
      <xdr:blipFill>
        <a:blip xmlns:r="http://schemas.openxmlformats.org/officeDocument/2006/relationships" r:embed="rId11" cstate="print"/>
        <a:stretch/>
      </xdr:blipFill>
      <xdr:spPr>
        <a:xfrm>
          <a:off x="1153080" y="2917440"/>
          <a:ext cx="1515600" cy="1724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24120</xdr:colOff>
      <xdr:row>10</xdr:row>
      <xdr:rowOff>258480</xdr:rowOff>
    </xdr:from>
    <xdr:to>
      <xdr:col>7</xdr:col>
      <xdr:colOff>765000</xdr:colOff>
      <xdr:row>14</xdr:row>
      <xdr:rowOff>113400</xdr:rowOff>
    </xdr:to>
    <xdr:pic>
      <xdr:nvPicPr>
        <xdr:cNvPr id="82" name="Рисунок 34"/>
        <xdr:cNvPicPr/>
      </xdr:nvPicPr>
      <xdr:blipFill>
        <a:blip xmlns:r="http://schemas.openxmlformats.org/officeDocument/2006/relationships" r:embed="rId12" cstate="print"/>
        <a:stretch/>
      </xdr:blipFill>
      <xdr:spPr>
        <a:xfrm>
          <a:off x="4591440" y="3030120"/>
          <a:ext cx="1637640" cy="158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659880</xdr:colOff>
      <xdr:row>10</xdr:row>
      <xdr:rowOff>240120</xdr:rowOff>
    </xdr:from>
    <xdr:to>
      <xdr:col>15</xdr:col>
      <xdr:colOff>123480</xdr:colOff>
      <xdr:row>15</xdr:row>
      <xdr:rowOff>12600</xdr:rowOff>
    </xdr:to>
    <xdr:pic>
      <xdr:nvPicPr>
        <xdr:cNvPr id="83" name="Рисунок 53"/>
        <xdr:cNvPicPr/>
      </xdr:nvPicPr>
      <xdr:blipFill>
        <a:blip xmlns:r="http://schemas.openxmlformats.org/officeDocument/2006/relationships" r:embed="rId13" cstate="print"/>
        <a:stretch/>
      </xdr:blipFill>
      <xdr:spPr>
        <a:xfrm>
          <a:off x="7908120" y="3011760"/>
          <a:ext cx="2316600" cy="1696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86040</xdr:colOff>
      <xdr:row>10</xdr:row>
      <xdr:rowOff>63360</xdr:rowOff>
    </xdr:from>
    <xdr:to>
      <xdr:col>19</xdr:col>
      <xdr:colOff>756360</xdr:colOff>
      <xdr:row>14</xdr:row>
      <xdr:rowOff>90720</xdr:rowOff>
    </xdr:to>
    <xdr:pic>
      <xdr:nvPicPr>
        <xdr:cNvPr id="84" name="Рисунок 54"/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11971800" y="2835000"/>
          <a:ext cx="1567080" cy="1760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54360</xdr:colOff>
      <xdr:row>17</xdr:row>
      <xdr:rowOff>159120</xdr:rowOff>
    </xdr:from>
    <xdr:to>
      <xdr:col>4</xdr:col>
      <xdr:colOff>433800</xdr:colOff>
      <xdr:row>20</xdr:row>
      <xdr:rowOff>1086120</xdr:rowOff>
    </xdr:to>
    <xdr:pic>
      <xdr:nvPicPr>
        <xdr:cNvPr id="85" name="Рисунок 55"/>
        <xdr:cNvPicPr/>
      </xdr:nvPicPr>
      <xdr:blipFill>
        <a:blip xmlns:r="http://schemas.openxmlformats.org/officeDocument/2006/relationships" r:embed="rId15" cstate="print"/>
        <a:stretch/>
      </xdr:blipFill>
      <xdr:spPr>
        <a:xfrm>
          <a:off x="1122840" y="5388120"/>
          <a:ext cx="2143440" cy="1765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36720</xdr:colOff>
      <xdr:row>17</xdr:row>
      <xdr:rowOff>186840</xdr:rowOff>
    </xdr:from>
    <xdr:to>
      <xdr:col>9</xdr:col>
      <xdr:colOff>147960</xdr:colOff>
      <xdr:row>20</xdr:row>
      <xdr:rowOff>1092600</xdr:rowOff>
    </xdr:to>
    <xdr:pic>
      <xdr:nvPicPr>
        <xdr:cNvPr id="86" name="Рисунок 59"/>
        <xdr:cNvPicPr/>
      </xdr:nvPicPr>
      <xdr:blipFill>
        <a:blip xmlns:r="http://schemas.openxmlformats.org/officeDocument/2006/relationships" r:embed="rId16" cstate="print"/>
        <a:stretch/>
      </xdr:blipFill>
      <xdr:spPr>
        <a:xfrm>
          <a:off x="4604040" y="5415840"/>
          <a:ext cx="2318400" cy="1743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229320</xdr:colOff>
      <xdr:row>17</xdr:row>
      <xdr:rowOff>88920</xdr:rowOff>
    </xdr:from>
    <xdr:to>
      <xdr:col>15</xdr:col>
      <xdr:colOff>59400</xdr:colOff>
      <xdr:row>20</xdr:row>
      <xdr:rowOff>1267920</xdr:rowOff>
    </xdr:to>
    <xdr:pic>
      <xdr:nvPicPr>
        <xdr:cNvPr id="87" name="Рисунок 62"/>
        <xdr:cNvPicPr/>
      </xdr:nvPicPr>
      <xdr:blipFill>
        <a:blip xmlns:r="http://schemas.openxmlformats.org/officeDocument/2006/relationships" r:embed="rId17" cstate="print"/>
        <a:stretch/>
      </xdr:blipFill>
      <xdr:spPr>
        <a:xfrm>
          <a:off x="8345160" y="5317920"/>
          <a:ext cx="1815480" cy="2017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435600</xdr:colOff>
      <xdr:row>23</xdr:row>
      <xdr:rowOff>28800</xdr:rowOff>
    </xdr:from>
    <xdr:to>
      <xdr:col>14</xdr:col>
      <xdr:colOff>277200</xdr:colOff>
      <xdr:row>27</xdr:row>
      <xdr:rowOff>39600</xdr:rowOff>
    </xdr:to>
    <xdr:pic>
      <xdr:nvPicPr>
        <xdr:cNvPr id="88" name="Рисунок 63"/>
        <xdr:cNvPicPr/>
      </xdr:nvPicPr>
      <xdr:blipFill>
        <a:blip xmlns:r="http://schemas.openxmlformats.org/officeDocument/2006/relationships" r:embed="rId18" cstate="print"/>
        <a:stretch/>
      </xdr:blipFill>
      <xdr:spPr>
        <a:xfrm>
          <a:off x="8551440" y="7962840"/>
          <a:ext cx="1283040" cy="2877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316080</xdr:colOff>
      <xdr:row>23</xdr:row>
      <xdr:rowOff>21240</xdr:rowOff>
    </xdr:from>
    <xdr:to>
      <xdr:col>19</xdr:col>
      <xdr:colOff>694080</xdr:colOff>
      <xdr:row>27</xdr:row>
      <xdr:rowOff>32040</xdr:rowOff>
    </xdr:to>
    <xdr:pic>
      <xdr:nvPicPr>
        <xdr:cNvPr id="89" name="Рисунок 64"/>
        <xdr:cNvPicPr/>
      </xdr:nvPicPr>
      <xdr:blipFill>
        <a:blip xmlns:r="http://schemas.openxmlformats.org/officeDocument/2006/relationships" r:embed="rId18" cstate="print"/>
        <a:stretch/>
      </xdr:blipFill>
      <xdr:spPr>
        <a:xfrm>
          <a:off x="12201840" y="7955280"/>
          <a:ext cx="1274760" cy="2877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28800</xdr:colOff>
      <xdr:row>29</xdr:row>
      <xdr:rowOff>244800</xdr:rowOff>
    </xdr:from>
    <xdr:to>
      <xdr:col>3</xdr:col>
      <xdr:colOff>401040</xdr:colOff>
      <xdr:row>33</xdr:row>
      <xdr:rowOff>213480</xdr:rowOff>
    </xdr:to>
    <xdr:pic>
      <xdr:nvPicPr>
        <xdr:cNvPr id="90" name="Рисунок 65"/>
        <xdr:cNvPicPr/>
      </xdr:nvPicPr>
      <xdr:blipFill>
        <a:blip xmlns:r="http://schemas.openxmlformats.org/officeDocument/2006/relationships" r:embed="rId19" cstate="print"/>
        <a:stretch/>
      </xdr:blipFill>
      <xdr:spPr>
        <a:xfrm>
          <a:off x="1097280" y="11579400"/>
          <a:ext cx="1269000" cy="2883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773280</xdr:colOff>
      <xdr:row>29</xdr:row>
      <xdr:rowOff>255600</xdr:rowOff>
    </xdr:from>
    <xdr:to>
      <xdr:col>7</xdr:col>
      <xdr:colOff>327240</xdr:colOff>
      <xdr:row>33</xdr:row>
      <xdr:rowOff>224280</xdr:rowOff>
    </xdr:to>
    <xdr:pic>
      <xdr:nvPicPr>
        <xdr:cNvPr id="91" name="Рисунок 66"/>
        <xdr:cNvPicPr/>
      </xdr:nvPicPr>
      <xdr:blipFill>
        <a:blip xmlns:r="http://schemas.openxmlformats.org/officeDocument/2006/relationships" r:embed="rId20" cstate="print"/>
        <a:stretch/>
      </xdr:blipFill>
      <xdr:spPr>
        <a:xfrm>
          <a:off x="4473360" y="11590200"/>
          <a:ext cx="1317960" cy="2883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811800</xdr:colOff>
      <xdr:row>29</xdr:row>
      <xdr:rowOff>235800</xdr:rowOff>
    </xdr:from>
    <xdr:to>
      <xdr:col>13</xdr:col>
      <xdr:colOff>315720</xdr:colOff>
      <xdr:row>33</xdr:row>
      <xdr:rowOff>204480</xdr:rowOff>
    </xdr:to>
    <xdr:pic>
      <xdr:nvPicPr>
        <xdr:cNvPr id="92" name="Рисунок 67"/>
        <xdr:cNvPicPr/>
      </xdr:nvPicPr>
      <xdr:blipFill>
        <a:blip xmlns:r="http://schemas.openxmlformats.org/officeDocument/2006/relationships" r:embed="rId21" cstate="print"/>
        <a:stretch/>
      </xdr:blipFill>
      <xdr:spPr>
        <a:xfrm>
          <a:off x="8060040" y="11570400"/>
          <a:ext cx="1318680" cy="2883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550440</xdr:colOff>
      <xdr:row>35</xdr:row>
      <xdr:rowOff>272160</xdr:rowOff>
    </xdr:from>
    <xdr:to>
      <xdr:col>2</xdr:col>
      <xdr:colOff>586800</xdr:colOff>
      <xdr:row>40</xdr:row>
      <xdr:rowOff>27000</xdr:rowOff>
    </xdr:to>
    <xdr:pic>
      <xdr:nvPicPr>
        <xdr:cNvPr id="93" name="Рисунок 68"/>
        <xdr:cNvPicPr/>
      </xdr:nvPicPr>
      <xdr:blipFill>
        <a:blip xmlns:r="http://schemas.openxmlformats.org/officeDocument/2006/relationships" r:embed="rId22" cstate="print"/>
        <a:stretch/>
      </xdr:blipFill>
      <xdr:spPr>
        <a:xfrm>
          <a:off x="751680" y="15054840"/>
          <a:ext cx="903600" cy="2955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705960</xdr:colOff>
      <xdr:row>36</xdr:row>
      <xdr:rowOff>12240</xdr:rowOff>
    </xdr:from>
    <xdr:to>
      <xdr:col>5</xdr:col>
      <xdr:colOff>746280</xdr:colOff>
      <xdr:row>40</xdr:row>
      <xdr:rowOff>52920</xdr:rowOff>
    </xdr:to>
    <xdr:pic>
      <xdr:nvPicPr>
        <xdr:cNvPr id="94" name="Рисунок 69"/>
        <xdr:cNvPicPr/>
      </xdr:nvPicPr>
      <xdr:blipFill>
        <a:blip xmlns:r="http://schemas.openxmlformats.org/officeDocument/2006/relationships" r:embed="rId23" cstate="print"/>
        <a:stretch/>
      </xdr:blipFill>
      <xdr:spPr>
        <a:xfrm>
          <a:off x="3538440" y="15080760"/>
          <a:ext cx="907920" cy="2955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146880</xdr:colOff>
      <xdr:row>36</xdr:row>
      <xdr:rowOff>45000</xdr:rowOff>
    </xdr:from>
    <xdr:to>
      <xdr:col>10</xdr:col>
      <xdr:colOff>133200</xdr:colOff>
      <xdr:row>40</xdr:row>
      <xdr:rowOff>85680</xdr:rowOff>
    </xdr:to>
    <xdr:pic>
      <xdr:nvPicPr>
        <xdr:cNvPr id="95" name="Рисунок 70"/>
        <xdr:cNvPicPr/>
      </xdr:nvPicPr>
      <xdr:blipFill>
        <a:blip xmlns:r="http://schemas.openxmlformats.org/officeDocument/2006/relationships" r:embed="rId24" cstate="print"/>
        <a:stretch/>
      </xdr:blipFill>
      <xdr:spPr>
        <a:xfrm>
          <a:off x="6478200" y="15113520"/>
          <a:ext cx="903240" cy="2955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332280</xdr:colOff>
      <xdr:row>38</xdr:row>
      <xdr:rowOff>64800</xdr:rowOff>
    </xdr:from>
    <xdr:to>
      <xdr:col>19</xdr:col>
      <xdr:colOff>664560</xdr:colOff>
      <xdr:row>38</xdr:row>
      <xdr:rowOff>2007720</xdr:rowOff>
    </xdr:to>
    <xdr:pic>
      <xdr:nvPicPr>
        <xdr:cNvPr id="96" name="Рисунок 72"/>
        <xdr:cNvPicPr/>
      </xdr:nvPicPr>
      <xdr:blipFill>
        <a:blip xmlns:r="http://schemas.openxmlformats.org/officeDocument/2006/relationships" r:embed="rId25" cstate="print"/>
        <a:stretch/>
      </xdr:blipFill>
      <xdr:spPr>
        <a:xfrm>
          <a:off x="12218040" y="15704640"/>
          <a:ext cx="1229040" cy="1942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443160</xdr:colOff>
      <xdr:row>43</xdr:row>
      <xdr:rowOff>7560</xdr:rowOff>
    </xdr:from>
    <xdr:to>
      <xdr:col>2</xdr:col>
      <xdr:colOff>804960</xdr:colOff>
      <xdr:row>46</xdr:row>
      <xdr:rowOff>34920</xdr:rowOff>
    </xdr:to>
    <xdr:pic>
      <xdr:nvPicPr>
        <xdr:cNvPr id="97" name="Рисунок 73"/>
        <xdr:cNvPicPr/>
      </xdr:nvPicPr>
      <xdr:blipFill>
        <a:blip xmlns:r="http://schemas.openxmlformats.org/officeDocument/2006/relationships" r:embed="rId26" cstate="print"/>
        <a:stretch/>
      </xdr:blipFill>
      <xdr:spPr>
        <a:xfrm>
          <a:off x="644400" y="18809640"/>
          <a:ext cx="1229040" cy="1941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544320</xdr:colOff>
      <xdr:row>43</xdr:row>
      <xdr:rowOff>2880</xdr:rowOff>
    </xdr:from>
    <xdr:to>
      <xdr:col>6</xdr:col>
      <xdr:colOff>97200</xdr:colOff>
      <xdr:row>46</xdr:row>
      <xdr:rowOff>30240</xdr:rowOff>
    </xdr:to>
    <xdr:pic>
      <xdr:nvPicPr>
        <xdr:cNvPr id="98" name="Рисунок 74"/>
        <xdr:cNvPicPr/>
      </xdr:nvPicPr>
      <xdr:blipFill>
        <a:blip xmlns:r="http://schemas.openxmlformats.org/officeDocument/2006/relationships" r:embed="rId27" cstate="print"/>
        <a:stretch/>
      </xdr:blipFill>
      <xdr:spPr>
        <a:xfrm>
          <a:off x="3376800" y="18804960"/>
          <a:ext cx="1287720" cy="1941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244800</xdr:colOff>
      <xdr:row>1</xdr:row>
      <xdr:rowOff>81720</xdr:rowOff>
    </xdr:from>
    <xdr:to>
      <xdr:col>5</xdr:col>
      <xdr:colOff>297720</xdr:colOff>
      <xdr:row>4</xdr:row>
      <xdr:rowOff>212760</xdr:rowOff>
    </xdr:to>
    <xdr:pic>
      <xdr:nvPicPr>
        <xdr:cNvPr id="99" name="Picture 37"/>
        <xdr:cNvPicPr/>
      </xdr:nvPicPr>
      <xdr:blipFill>
        <a:blip xmlns:r="http://schemas.openxmlformats.org/officeDocument/2006/relationships" r:embed="rId28" cstate="print"/>
        <a:stretch/>
      </xdr:blipFill>
      <xdr:spPr>
        <a:xfrm>
          <a:off x="446040" y="243360"/>
          <a:ext cx="3551760" cy="1064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35280</xdr:colOff>
      <xdr:row>0</xdr:row>
      <xdr:rowOff>35280</xdr:rowOff>
    </xdr:to>
    <xdr:pic>
      <xdr:nvPicPr>
        <xdr:cNvPr id="100" name="RenderedShapes"/>
        <xdr:cNvPicPr/>
      </xdr:nvPicPr>
      <xdr:blipFill>
        <a:blip xmlns:r="http://schemas.openxmlformats.org/officeDocument/2006/relationships" r:embed="rId29" cstate="print"/>
        <a:stretch/>
      </xdr:blipFill>
      <xdr:spPr>
        <a:xfrm>
          <a:off x="0" y="0"/>
          <a:ext cx="35280" cy="35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35280</xdr:colOff>
      <xdr:row>0</xdr:row>
      <xdr:rowOff>35280</xdr:rowOff>
    </xdr:to>
    <xdr:pic>
      <xdr:nvPicPr>
        <xdr:cNvPr id="101" name="RenderedShapes"/>
        <xdr:cNvPicPr/>
      </xdr:nvPicPr>
      <xdr:blipFill>
        <a:blip xmlns:r="http://schemas.openxmlformats.org/officeDocument/2006/relationships" r:embed="rId29" cstate="print"/>
        <a:stretch/>
      </xdr:blipFill>
      <xdr:spPr>
        <a:xfrm>
          <a:off x="0" y="0"/>
          <a:ext cx="35280" cy="35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35280</xdr:colOff>
      <xdr:row>0</xdr:row>
      <xdr:rowOff>35280</xdr:rowOff>
    </xdr:to>
    <xdr:pic>
      <xdr:nvPicPr>
        <xdr:cNvPr id="102" name="RenderedShapes"/>
        <xdr:cNvPicPr/>
      </xdr:nvPicPr>
      <xdr:blipFill>
        <a:blip xmlns:r="http://schemas.openxmlformats.org/officeDocument/2006/relationships" r:embed="rId29" cstate="print"/>
        <a:stretch/>
      </xdr:blipFill>
      <xdr:spPr>
        <a:xfrm>
          <a:off x="0" y="0"/>
          <a:ext cx="35280" cy="35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35280</xdr:colOff>
      <xdr:row>0</xdr:row>
      <xdr:rowOff>35280</xdr:rowOff>
    </xdr:to>
    <xdr:pic>
      <xdr:nvPicPr>
        <xdr:cNvPr id="103" name="RenderedShapes"/>
        <xdr:cNvPicPr/>
      </xdr:nvPicPr>
      <xdr:blipFill>
        <a:blip xmlns:r="http://schemas.openxmlformats.org/officeDocument/2006/relationships" r:embed="rId29" cstate="print"/>
        <a:stretch/>
      </xdr:blipFill>
      <xdr:spPr>
        <a:xfrm>
          <a:off x="0" y="0"/>
          <a:ext cx="35280" cy="35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35280</xdr:colOff>
      <xdr:row>0</xdr:row>
      <xdr:rowOff>35280</xdr:rowOff>
    </xdr:to>
    <xdr:pic>
      <xdr:nvPicPr>
        <xdr:cNvPr id="104" name="RenderedShapes"/>
        <xdr:cNvPicPr/>
      </xdr:nvPicPr>
      <xdr:blipFill>
        <a:blip xmlns:r="http://schemas.openxmlformats.org/officeDocument/2006/relationships" r:embed="rId29" cstate="print"/>
        <a:stretch/>
      </xdr:blipFill>
      <xdr:spPr>
        <a:xfrm>
          <a:off x="0" y="0"/>
          <a:ext cx="35280" cy="35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381000</xdr:colOff>
      <xdr:row>2</xdr:row>
      <xdr:rowOff>39877</xdr:rowOff>
    </xdr:from>
    <xdr:to>
      <xdr:col>8</xdr:col>
      <xdr:colOff>164943</xdr:colOff>
      <xdr:row>6</xdr:row>
      <xdr:rowOff>124604</xdr:rowOff>
    </xdr:to>
    <xdr:graphicFrame macro="">
      <xdr:nvGraphicFramePr>
        <xdr:cNvPr id="39" name="Схема 38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0" r:lo="rId31" r:qs="rId32" r:cs="rId33"/>
        </a:graphicData>
      </a:graphic>
    </xdr:graphicFrame>
    <xdr:clientData/>
  </xdr:twoCellAnchor>
  <xdr:twoCellAnchor editAs="oneCell">
    <xdr:from>
      <xdr:col>7</xdr:col>
      <xdr:colOff>751839</xdr:colOff>
      <xdr:row>2</xdr:row>
      <xdr:rowOff>0</xdr:rowOff>
    </xdr:from>
    <xdr:to>
      <xdr:col>10</xdr:col>
      <xdr:colOff>483644</xdr:colOff>
      <xdr:row>6</xdr:row>
      <xdr:rowOff>177584</xdr:rowOff>
    </xdr:to>
    <xdr:graphicFrame macro="">
      <xdr:nvGraphicFramePr>
        <xdr:cNvPr id="40" name="Схема 39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5" r:lo="rId36" r:qs="rId37" r:cs="rId38"/>
        </a:graphicData>
      </a:graphic>
    </xdr:graphicFrame>
    <xdr:clientData/>
  </xdr:twoCellAnchor>
  <xdr:twoCellAnchor editAs="oneCell">
    <xdr:from>
      <xdr:col>10</xdr:col>
      <xdr:colOff>280240</xdr:colOff>
      <xdr:row>2</xdr:row>
      <xdr:rowOff>10896</xdr:rowOff>
    </xdr:from>
    <xdr:to>
      <xdr:col>12</xdr:col>
      <xdr:colOff>408172</xdr:colOff>
      <xdr:row>6</xdr:row>
      <xdr:rowOff>84301</xdr:rowOff>
    </xdr:to>
    <xdr:graphicFrame macro="">
      <xdr:nvGraphicFramePr>
        <xdr:cNvPr id="41" name="Схема 40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0" r:lo="rId41" r:qs="rId42" r:cs="rId43"/>
        </a:graphicData>
      </a:graphic>
    </xdr:graphicFrame>
    <xdr:clientData/>
  </xdr:twoCellAnchor>
  <xdr:twoCellAnchor editAs="oneCell">
    <xdr:from>
      <xdr:col>12</xdr:col>
      <xdr:colOff>267916</xdr:colOff>
      <xdr:row>2</xdr:row>
      <xdr:rowOff>35698</xdr:rowOff>
    </xdr:from>
    <xdr:to>
      <xdr:col>15</xdr:col>
      <xdr:colOff>105062</xdr:colOff>
      <xdr:row>5</xdr:row>
      <xdr:rowOff>303080</xdr:rowOff>
    </xdr:to>
    <xdr:graphicFrame macro="">
      <xdr:nvGraphicFramePr>
        <xdr:cNvPr id="42" name="Схема 4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5" r:lo="rId46" r:qs="rId47" r:cs="rId48"/>
        </a:graphicData>
      </a:graphic>
    </xdr:graphicFrame>
    <xdr:clientData/>
  </xdr:twoCellAnchor>
  <xdr:twoCellAnchor editAs="oneCell">
    <xdr:from>
      <xdr:col>14</xdr:col>
      <xdr:colOff>484962</xdr:colOff>
      <xdr:row>2</xdr:row>
      <xdr:rowOff>9676</xdr:rowOff>
    </xdr:from>
    <xdr:to>
      <xdr:col>17</xdr:col>
      <xdr:colOff>118136</xdr:colOff>
      <xdr:row>6</xdr:row>
      <xdr:rowOff>83081</xdr:rowOff>
    </xdr:to>
    <xdr:graphicFrame macro="">
      <xdr:nvGraphicFramePr>
        <xdr:cNvPr id="43" name="Схема 4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50" r:lo="rId51" r:qs="rId52" r:cs="rId53"/>
        </a:graphicData>
      </a:graphic>
    </xdr:graphicFrame>
    <xdr:clientData/>
  </xdr:twoCellAnchor>
  <xdr:twoCellAnchor editAs="oneCell">
    <xdr:from>
      <xdr:col>15</xdr:col>
      <xdr:colOff>447676</xdr:colOff>
      <xdr:row>1</xdr:row>
      <xdr:rowOff>200024</xdr:rowOff>
    </xdr:from>
    <xdr:to>
      <xdr:col>16</xdr:col>
      <xdr:colOff>57151</xdr:colOff>
      <xdr:row>2</xdr:row>
      <xdr:rowOff>323849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8876" y="371474"/>
          <a:ext cx="428625" cy="428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317520</xdr:colOff>
      <xdr:row>1</xdr:row>
      <xdr:rowOff>31680</xdr:rowOff>
    </xdr:from>
    <xdr:to>
      <xdr:col>1</xdr:col>
      <xdr:colOff>2930760</xdr:colOff>
      <xdr:row>5</xdr:row>
      <xdr:rowOff>151200</xdr:rowOff>
    </xdr:to>
    <xdr:pic>
      <xdr:nvPicPr>
        <xdr:cNvPr id="105" name="Picture 2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429120" y="136440"/>
          <a:ext cx="2613240" cy="837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mebel@alsav.ru" TargetMode="External"/><Relationship Id="rId2" Type="http://schemas.openxmlformats.org/officeDocument/2006/relationships/hyperlink" Target="http://www.alsav.ru/" TargetMode="External"/><Relationship Id="rId1" Type="http://schemas.openxmlformats.org/officeDocument/2006/relationships/hyperlink" Target="http://www.alsav.ru/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mebel@alsa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8080"/>
    <pageSetUpPr fitToPage="1"/>
  </sheetPr>
  <dimension ref="A2:AMK130"/>
  <sheetViews>
    <sheetView tabSelected="1" view="pageBreakPreview" zoomScale="50" zoomScaleNormal="50" zoomScaleSheetLayoutView="50" zoomScalePageLayoutView="50" workbookViewId="0">
      <selection activeCell="S7" sqref="S7:T7"/>
    </sheetView>
  </sheetViews>
  <sheetFormatPr defaultRowHeight="12.75" x14ac:dyDescent="0.2"/>
  <cols>
    <col min="1" max="1" width="2.85546875" style="1" customWidth="1"/>
    <col min="2" max="3" width="16.5703125" style="1" customWidth="1"/>
    <col min="4" max="4" width="18.7109375" style="1" customWidth="1"/>
    <col min="5" max="5" width="8.7109375" style="1" customWidth="1"/>
    <col min="6" max="6" width="13.7109375" style="1" customWidth="1"/>
    <col min="7" max="7" width="16.85546875" style="1" customWidth="1"/>
    <col min="8" max="8" width="8.5703125" style="1" customWidth="1"/>
    <col min="9" max="9" width="8.7109375" style="1" customWidth="1"/>
    <col min="10" max="10" width="16.5703125" style="1" customWidth="1"/>
    <col min="11" max="11" width="16.7109375" style="1" customWidth="1"/>
    <col min="12" max="12" width="8.7109375" style="1" customWidth="1"/>
    <col min="13" max="14" width="16.5703125" style="1" customWidth="1"/>
    <col min="15" max="15" width="22.28515625" style="1" customWidth="1"/>
    <col min="16" max="16" width="16.5703125" style="1" customWidth="1"/>
    <col min="17" max="17" width="18.7109375" style="1" customWidth="1"/>
    <col min="18" max="18" width="8.7109375" style="1" customWidth="1"/>
    <col min="19" max="19" width="16.5703125" style="1" customWidth="1"/>
    <col min="20" max="20" width="14.85546875" style="1" customWidth="1"/>
    <col min="21" max="21" width="2.85546875" style="1" customWidth="1"/>
    <col min="22" max="26" width="12.140625" style="1" customWidth="1"/>
    <col min="27" max="27" width="12.28515625" style="1" customWidth="1"/>
    <col min="28" max="28" width="13" style="1" customWidth="1"/>
    <col min="29" max="1025" width="9.140625" style="1" customWidth="1"/>
  </cols>
  <sheetData>
    <row r="2" spans="2:27" ht="30" customHeight="1" x14ac:dyDescent="0.3">
      <c r="B2" s="423"/>
      <c r="C2" s="423"/>
      <c r="D2" s="423"/>
      <c r="E2" s="423"/>
      <c r="F2" s="2"/>
      <c r="G2" s="424" t="s">
        <v>0</v>
      </c>
      <c r="H2" s="424"/>
      <c r="I2" s="424"/>
      <c r="J2" s="424"/>
      <c r="K2" s="424"/>
      <c r="L2" s="424"/>
      <c r="M2" s="424"/>
      <c r="N2" s="3"/>
      <c r="O2" s="425" t="s">
        <v>1</v>
      </c>
      <c r="P2" s="425"/>
      <c r="Q2" s="425"/>
      <c r="R2" s="425"/>
      <c r="S2" s="4"/>
      <c r="T2" s="5"/>
    </row>
    <row r="3" spans="2:27" ht="21.75" customHeight="1" x14ac:dyDescent="0.3">
      <c r="B3" s="6"/>
      <c r="C3" s="7"/>
      <c r="D3" s="7"/>
      <c r="E3" s="7"/>
      <c r="G3" s="8"/>
      <c r="H3" s="426"/>
      <c r="I3" s="426"/>
      <c r="J3" s="426"/>
      <c r="K3" s="426"/>
      <c r="L3" s="426"/>
      <c r="M3" s="426"/>
      <c r="N3" s="426"/>
      <c r="O3" s="9"/>
      <c r="P3" s="9"/>
      <c r="Q3" s="9"/>
      <c r="R3" s="9"/>
      <c r="S3" s="9"/>
      <c r="T3" s="10" t="s">
        <v>390</v>
      </c>
    </row>
    <row r="4" spans="2:27" ht="15" customHeight="1" x14ac:dyDescent="0.3">
      <c r="B4" s="427"/>
      <c r="C4" s="427"/>
      <c r="D4" s="427"/>
      <c r="E4" s="427"/>
      <c r="F4" s="11"/>
      <c r="G4" s="12"/>
      <c r="H4" s="13"/>
      <c r="I4" s="13"/>
      <c r="J4" s="14"/>
      <c r="K4" s="15"/>
      <c r="L4" s="16"/>
      <c r="M4" s="15"/>
      <c r="N4" s="15"/>
      <c r="O4" s="17"/>
      <c r="P4" s="18"/>
      <c r="Q4" s="18"/>
      <c r="R4" s="18"/>
      <c r="S4" s="18"/>
      <c r="T4" s="19"/>
    </row>
    <row r="5" spans="2:27" ht="26.25" customHeight="1" x14ac:dyDescent="0.35">
      <c r="B5" s="428"/>
      <c r="C5" s="428"/>
      <c r="D5" s="428"/>
      <c r="E5" s="428"/>
      <c r="F5" s="428"/>
      <c r="G5" s="21"/>
      <c r="H5" s="22"/>
      <c r="I5" s="22"/>
      <c r="J5" s="23"/>
      <c r="K5" s="24"/>
      <c r="L5" s="429"/>
      <c r="M5" s="429"/>
      <c r="N5" s="429"/>
      <c r="O5" s="17"/>
      <c r="P5" s="430"/>
      <c r="Q5" s="430"/>
      <c r="R5" s="430"/>
      <c r="S5" s="430"/>
      <c r="T5" s="430"/>
    </row>
    <row r="6" spans="2:27" ht="29.25" customHeight="1" x14ac:dyDescent="0.4">
      <c r="B6" s="26" t="s">
        <v>4</v>
      </c>
      <c r="C6" s="27"/>
      <c r="D6" s="27"/>
      <c r="E6" s="27"/>
      <c r="F6" s="27"/>
      <c r="G6" s="27"/>
      <c r="H6" s="27"/>
      <c r="I6" s="27"/>
      <c r="J6" s="28"/>
      <c r="K6" s="29"/>
      <c r="L6" s="25"/>
      <c r="M6" s="431"/>
      <c r="N6" s="431"/>
      <c r="O6" s="431"/>
      <c r="P6" s="18"/>
      <c r="Q6" s="18"/>
      <c r="R6" s="18"/>
      <c r="S6" s="18"/>
      <c r="T6" s="31"/>
    </row>
    <row r="7" spans="2:27" ht="48.75" customHeight="1" x14ac:dyDescent="0.3">
      <c r="B7" s="20"/>
      <c r="C7" s="32"/>
      <c r="D7" s="32"/>
      <c r="E7" s="33"/>
      <c r="F7" s="32"/>
      <c r="G7" s="415"/>
      <c r="H7" s="415"/>
      <c r="I7" s="34"/>
      <c r="J7" s="35"/>
      <c r="K7" s="415"/>
      <c r="L7" s="415"/>
      <c r="M7" s="415"/>
      <c r="N7" s="416"/>
      <c r="O7" s="416"/>
      <c r="P7" s="416"/>
      <c r="Q7" s="36"/>
      <c r="R7" s="37"/>
      <c r="S7" s="417"/>
      <c r="T7" s="417"/>
    </row>
    <row r="8" spans="2:27" ht="22.5" customHeight="1" x14ac:dyDescent="0.3">
      <c r="B8" s="418"/>
      <c r="C8" s="418"/>
      <c r="D8" s="418"/>
      <c r="E8" s="418"/>
      <c r="F8" s="418"/>
      <c r="G8" s="418"/>
      <c r="H8" s="38"/>
      <c r="I8" s="38"/>
      <c r="J8" s="419" t="s">
        <v>6</v>
      </c>
      <c r="K8" s="419"/>
      <c r="L8" s="419"/>
      <c r="M8" s="419"/>
      <c r="N8" s="419"/>
      <c r="O8" s="419"/>
      <c r="P8" s="419"/>
      <c r="Q8" s="39"/>
      <c r="R8" s="40"/>
      <c r="S8" s="420" t="s">
        <v>7</v>
      </c>
      <c r="T8" s="420"/>
    </row>
    <row r="9" spans="2:27" ht="5.25" customHeight="1" x14ac:dyDescent="0.2">
      <c r="F9" s="8"/>
      <c r="G9" s="421"/>
      <c r="H9" s="421"/>
      <c r="I9" s="8"/>
      <c r="J9" s="8"/>
      <c r="K9" s="41"/>
      <c r="L9" s="42"/>
      <c r="M9" s="42"/>
      <c r="N9" s="41"/>
    </row>
    <row r="10" spans="2:27" ht="22.5" customHeight="1" x14ac:dyDescent="0.2">
      <c r="B10" s="422" t="s">
        <v>8</v>
      </c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2"/>
      <c r="N10" s="422"/>
      <c r="O10" s="422"/>
      <c r="P10" s="422"/>
      <c r="Q10" s="422"/>
      <c r="R10" s="422"/>
      <c r="S10" s="422"/>
      <c r="T10" s="422"/>
    </row>
    <row r="11" spans="2:27" ht="15.75" customHeight="1" x14ac:dyDescent="0.2">
      <c r="B11" s="43"/>
      <c r="C11" s="44"/>
      <c r="D11" s="44"/>
      <c r="E11" s="44"/>
      <c r="F11" s="45"/>
      <c r="G11" s="46"/>
      <c r="H11" s="43"/>
      <c r="I11" s="44"/>
      <c r="J11" s="46"/>
      <c r="K11" s="45"/>
      <c r="L11" s="44"/>
      <c r="M11" s="44"/>
      <c r="N11" s="47"/>
      <c r="O11" s="45"/>
      <c r="P11" s="44"/>
      <c r="Q11" s="44"/>
      <c r="R11" s="44"/>
      <c r="S11" s="44"/>
      <c r="T11" s="48"/>
    </row>
    <row r="12" spans="2:27" ht="15.75" customHeight="1" x14ac:dyDescent="0.2">
      <c r="B12" s="49"/>
      <c r="C12" s="14"/>
      <c r="D12" s="14"/>
      <c r="E12" s="14"/>
      <c r="F12" s="14"/>
      <c r="G12" s="50"/>
      <c r="H12" s="49"/>
      <c r="I12" s="14"/>
      <c r="J12" s="50"/>
      <c r="K12" s="14"/>
      <c r="L12" s="14"/>
      <c r="M12" s="14"/>
      <c r="N12" s="51"/>
      <c r="O12" s="14"/>
      <c r="P12" s="14"/>
      <c r="Q12" s="14"/>
      <c r="R12" s="14"/>
      <c r="S12" s="14"/>
      <c r="T12" s="51"/>
    </row>
    <row r="13" spans="2:27" ht="114" customHeight="1" x14ac:dyDescent="0.25">
      <c r="B13" s="52"/>
      <c r="C13" s="53"/>
      <c r="D13" s="53"/>
      <c r="E13" s="53"/>
      <c r="F13" s="54"/>
      <c r="G13" s="55"/>
      <c r="H13" s="56"/>
      <c r="I13" s="57"/>
      <c r="J13" s="58"/>
      <c r="K13" s="57"/>
      <c r="L13" s="53"/>
      <c r="M13" s="57"/>
      <c r="N13" s="59"/>
      <c r="O13" s="57"/>
      <c r="P13" s="53"/>
      <c r="Q13" s="53"/>
      <c r="R13" s="57"/>
      <c r="S13" s="57"/>
      <c r="T13" s="59"/>
    </row>
    <row r="14" spans="2:27" ht="18.75" customHeight="1" x14ac:dyDescent="0.3">
      <c r="B14" s="414" t="s">
        <v>9</v>
      </c>
      <c r="C14" s="414"/>
      <c r="D14" s="414"/>
      <c r="E14" s="414"/>
      <c r="F14" s="414"/>
      <c r="G14" s="414"/>
      <c r="H14" s="414" t="s">
        <v>10</v>
      </c>
      <c r="I14" s="414"/>
      <c r="J14" s="414"/>
      <c r="K14" s="414"/>
      <c r="L14" s="414"/>
      <c r="M14" s="414"/>
      <c r="N14" s="414"/>
      <c r="O14" s="414" t="s">
        <v>11</v>
      </c>
      <c r="P14" s="414"/>
      <c r="Q14" s="414"/>
      <c r="R14" s="414"/>
      <c r="S14" s="414"/>
      <c r="T14" s="414"/>
      <c r="U14" s="60"/>
      <c r="V14" s="399"/>
      <c r="W14" s="399"/>
      <c r="X14" s="399"/>
      <c r="Y14" s="399"/>
      <c r="Z14" s="399"/>
      <c r="AA14" s="399"/>
    </row>
    <row r="15" spans="2:27" ht="18.75" customHeight="1" x14ac:dyDescent="0.25">
      <c r="B15" s="62" t="s">
        <v>12</v>
      </c>
      <c r="C15" s="63"/>
      <c r="D15" s="63"/>
      <c r="E15" s="63"/>
      <c r="F15" s="63"/>
      <c r="G15" s="64"/>
      <c r="H15" s="62" t="s">
        <v>13</v>
      </c>
      <c r="I15" s="61"/>
      <c r="J15" s="63"/>
      <c r="K15" s="63"/>
      <c r="L15" s="63"/>
      <c r="M15" s="65"/>
      <c r="N15" s="64"/>
      <c r="O15" s="62" t="s">
        <v>14</v>
      </c>
      <c r="P15" s="63"/>
      <c r="Q15" s="63"/>
      <c r="R15" s="63"/>
      <c r="S15" s="63"/>
      <c r="T15" s="64"/>
      <c r="U15" s="60"/>
      <c r="V15" s="399"/>
      <c r="W15" s="399"/>
      <c r="X15" s="399"/>
      <c r="Y15" s="399"/>
      <c r="Z15" s="399"/>
      <c r="AA15" s="399"/>
    </row>
    <row r="16" spans="2:27" ht="18.75" customHeight="1" x14ac:dyDescent="0.25">
      <c r="B16" s="62" t="s">
        <v>15</v>
      </c>
      <c r="C16" s="63"/>
      <c r="D16" s="63"/>
      <c r="E16" s="63"/>
      <c r="F16" s="63"/>
      <c r="G16" s="64"/>
      <c r="H16" s="62" t="s">
        <v>16</v>
      </c>
      <c r="I16" s="61"/>
      <c r="J16" s="63"/>
      <c r="K16" s="63"/>
      <c r="L16" s="63"/>
      <c r="M16" s="65"/>
      <c r="N16" s="64"/>
      <c r="O16" s="62" t="s">
        <v>17</v>
      </c>
      <c r="P16" s="63"/>
      <c r="Q16" s="63"/>
      <c r="R16" s="63"/>
      <c r="S16" s="63"/>
      <c r="T16" s="64"/>
      <c r="U16" s="60"/>
      <c r="V16" s="61"/>
      <c r="W16" s="66"/>
      <c r="X16" s="66"/>
      <c r="Y16" s="66"/>
      <c r="Z16" s="61"/>
      <c r="AA16" s="61"/>
    </row>
    <row r="17" spans="2:27" ht="18.75" customHeight="1" x14ac:dyDescent="0.25">
      <c r="B17" s="62" t="s">
        <v>18</v>
      </c>
      <c r="C17" s="63"/>
      <c r="D17" s="63"/>
      <c r="E17" s="63"/>
      <c r="F17" s="63"/>
      <c r="G17" s="64"/>
      <c r="H17" s="62" t="s">
        <v>18</v>
      </c>
      <c r="I17" s="61"/>
      <c r="J17" s="63"/>
      <c r="K17" s="63"/>
      <c r="L17" s="63"/>
      <c r="M17" s="65"/>
      <c r="N17" s="64"/>
      <c r="O17" s="62" t="s">
        <v>18</v>
      </c>
      <c r="P17" s="63"/>
      <c r="Q17" s="63"/>
      <c r="R17" s="63"/>
      <c r="S17" s="63"/>
      <c r="T17" s="64"/>
      <c r="U17" s="60"/>
      <c r="V17" s="61"/>
      <c r="W17" s="66"/>
      <c r="X17" s="66"/>
      <c r="Y17" s="66"/>
      <c r="Z17" s="61"/>
      <c r="AA17" s="61"/>
    </row>
    <row r="18" spans="2:27" ht="18.75" customHeight="1" x14ac:dyDescent="0.25">
      <c r="B18" s="62" t="s">
        <v>19</v>
      </c>
      <c r="C18" s="63"/>
      <c r="D18" s="63"/>
      <c r="E18" s="408" t="s">
        <v>20</v>
      </c>
      <c r="F18" s="408"/>
      <c r="G18" s="408"/>
      <c r="H18" s="62" t="s">
        <v>21</v>
      </c>
      <c r="I18" s="61"/>
      <c r="J18" s="63"/>
      <c r="K18" s="63"/>
      <c r="L18" s="408" t="s">
        <v>22</v>
      </c>
      <c r="M18" s="408"/>
      <c r="N18" s="408"/>
      <c r="O18" s="62" t="s">
        <v>23</v>
      </c>
      <c r="P18" s="63"/>
      <c r="Q18" s="63"/>
      <c r="R18" s="408" t="s">
        <v>24</v>
      </c>
      <c r="S18" s="408"/>
      <c r="T18" s="408"/>
      <c r="U18" s="60"/>
      <c r="V18" s="61"/>
      <c r="W18" s="66"/>
      <c r="X18" s="66"/>
      <c r="Y18" s="66"/>
      <c r="Z18" s="61"/>
      <c r="AA18" s="61"/>
    </row>
    <row r="19" spans="2:27" ht="18.75" customHeight="1" x14ac:dyDescent="0.3">
      <c r="B19" s="67" t="s">
        <v>25</v>
      </c>
      <c r="C19" s="68"/>
      <c r="D19" s="68"/>
      <c r="E19" s="411">
        <f>Ресепшн!E17*2+Ресепшн!I57+Ресепшн!E26*2+Ресепшн!L63</f>
        <v>49570.55999999999</v>
      </c>
      <c r="F19" s="411"/>
      <c r="G19" s="69">
        <f>Ресепшн!F17*2+Ресепшн!I57+Ресепшн!F26*2+Ресепшн!L63</f>
        <v>53725.439999999995</v>
      </c>
      <c r="H19" s="67" t="s">
        <v>25</v>
      </c>
      <c r="I19" s="70"/>
      <c r="J19" s="68"/>
      <c r="K19" s="68"/>
      <c r="L19" s="411">
        <f>Ресепшн!E17*3+Ресепшн!I55*2+Ресепшн!E26*2+Ресепшн!L63*2</f>
        <v>72846.079999999987</v>
      </c>
      <c r="M19" s="411"/>
      <c r="N19" s="69">
        <f>Ресепшн!F17*3+Ресепшн!I55*2+Ресепшн!F26*2+Ресепшн!L63*2</f>
        <v>78607.360000000001</v>
      </c>
      <c r="O19" s="67" t="s">
        <v>25</v>
      </c>
      <c r="P19" s="68"/>
      <c r="Q19" s="68"/>
      <c r="R19" s="411">
        <f>Ресепшн!E18*3+Ресепшн!I56*3+Ресепшн!E26*2+Ресепшн!J26*2</f>
        <v>94407.679999999993</v>
      </c>
      <c r="S19" s="411"/>
      <c r="T19" s="69">
        <f>Ресепшн!F18*3+Ресепшн!I56*3+Ресепшн!F26*2+Ресепшн!K26*2</f>
        <v>101640.95999999999</v>
      </c>
      <c r="U19" s="60"/>
      <c r="V19" s="61"/>
      <c r="W19" s="66"/>
      <c r="X19" s="66"/>
      <c r="Y19" s="66"/>
      <c r="Z19" s="61"/>
      <c r="AA19" s="61"/>
    </row>
    <row r="20" spans="2:27" ht="18.75" customHeight="1" x14ac:dyDescent="0.3">
      <c r="B20" s="410" t="s">
        <v>26</v>
      </c>
      <c r="C20" s="410"/>
      <c r="D20" s="410"/>
      <c r="E20" s="410"/>
      <c r="F20" s="410"/>
      <c r="G20" s="410"/>
      <c r="H20" s="410" t="s">
        <v>27</v>
      </c>
      <c r="I20" s="410"/>
      <c r="J20" s="410"/>
      <c r="K20" s="410"/>
      <c r="L20" s="410"/>
      <c r="M20" s="410"/>
      <c r="N20" s="410"/>
      <c r="O20" s="410" t="s">
        <v>28</v>
      </c>
      <c r="P20" s="410"/>
      <c r="Q20" s="410"/>
      <c r="R20" s="410"/>
      <c r="S20" s="410"/>
      <c r="T20" s="410"/>
      <c r="U20" s="60"/>
      <c r="V20" s="61"/>
      <c r="W20" s="66"/>
      <c r="X20" s="66"/>
      <c r="Y20" s="66"/>
      <c r="Z20" s="61"/>
      <c r="AA20" s="61" t="s">
        <v>29</v>
      </c>
    </row>
    <row r="21" spans="2:27" ht="18.75" customHeight="1" x14ac:dyDescent="0.25">
      <c r="B21" s="62" t="s">
        <v>12</v>
      </c>
      <c r="C21" s="63"/>
      <c r="D21" s="63"/>
      <c r="E21" s="63"/>
      <c r="F21" s="63"/>
      <c r="G21" s="64"/>
      <c r="H21" s="62" t="s">
        <v>13</v>
      </c>
      <c r="I21" s="61"/>
      <c r="J21" s="63"/>
      <c r="K21" s="63"/>
      <c r="L21" s="63"/>
      <c r="M21" s="65"/>
      <c r="N21" s="64"/>
      <c r="O21" s="62" t="s">
        <v>14</v>
      </c>
      <c r="P21" s="63"/>
      <c r="Q21" s="63"/>
      <c r="R21" s="63"/>
      <c r="S21" s="63"/>
      <c r="T21" s="64"/>
      <c r="U21" s="60"/>
      <c r="V21" s="61"/>
      <c r="W21" s="399"/>
      <c r="X21" s="399"/>
      <c r="Y21" s="399"/>
      <c r="Z21" s="399"/>
      <c r="AA21" s="66"/>
    </row>
    <row r="22" spans="2:27" ht="18.75" customHeight="1" x14ac:dyDescent="0.25">
      <c r="B22" s="62" t="s">
        <v>30</v>
      </c>
      <c r="C22" s="63"/>
      <c r="D22" s="63"/>
      <c r="E22" s="63"/>
      <c r="F22" s="63"/>
      <c r="G22" s="64"/>
      <c r="H22" s="62" t="s">
        <v>31</v>
      </c>
      <c r="I22" s="61"/>
      <c r="J22" s="63"/>
      <c r="K22" s="63"/>
      <c r="L22" s="63"/>
      <c r="M22" s="65"/>
      <c r="N22" s="64"/>
      <c r="O22" s="62" t="s">
        <v>32</v>
      </c>
      <c r="P22" s="63"/>
      <c r="Q22" s="63"/>
      <c r="R22" s="63"/>
      <c r="S22" s="63"/>
      <c r="T22" s="64"/>
      <c r="U22" s="60"/>
      <c r="V22" s="61"/>
      <c r="W22" s="61"/>
      <c r="X22" s="66"/>
      <c r="Y22" s="66"/>
      <c r="Z22" s="66"/>
      <c r="AA22" s="66"/>
    </row>
    <row r="23" spans="2:27" ht="18.75" customHeight="1" x14ac:dyDescent="0.25">
      <c r="B23" s="62" t="s">
        <v>18</v>
      </c>
      <c r="C23" s="63"/>
      <c r="D23" s="63"/>
      <c r="E23" s="63"/>
      <c r="F23" s="63"/>
      <c r="G23" s="64"/>
      <c r="H23" s="62" t="s">
        <v>18</v>
      </c>
      <c r="I23" s="61"/>
      <c r="J23" s="63"/>
      <c r="K23" s="63"/>
      <c r="L23" s="63"/>
      <c r="M23" s="65"/>
      <c r="N23" s="64"/>
      <c r="O23" s="62" t="s">
        <v>18</v>
      </c>
      <c r="P23" s="63"/>
      <c r="Q23" s="63"/>
      <c r="R23" s="63"/>
      <c r="S23" s="63"/>
      <c r="T23" s="64"/>
      <c r="U23" s="60"/>
      <c r="V23" s="61"/>
      <c r="W23" s="61"/>
      <c r="X23" s="66"/>
      <c r="Y23" s="66"/>
      <c r="Z23" s="66"/>
      <c r="AA23" s="66"/>
    </row>
    <row r="24" spans="2:27" ht="18.75" customHeight="1" x14ac:dyDescent="0.25">
      <c r="B24" s="62" t="s">
        <v>19</v>
      </c>
      <c r="C24" s="63"/>
      <c r="D24" s="63"/>
      <c r="E24" s="63"/>
      <c r="F24" s="63"/>
      <c r="G24" s="64"/>
      <c r="H24" s="62" t="s">
        <v>21</v>
      </c>
      <c r="I24" s="61"/>
      <c r="J24" s="63"/>
      <c r="K24" s="63"/>
      <c r="L24" s="63"/>
      <c r="M24" s="65"/>
      <c r="N24" s="64"/>
      <c r="O24" s="62" t="s">
        <v>33</v>
      </c>
      <c r="P24" s="63"/>
      <c r="Q24" s="63"/>
      <c r="R24" s="63"/>
      <c r="S24" s="63"/>
      <c r="T24" s="64"/>
      <c r="U24" s="60"/>
      <c r="V24" s="61"/>
      <c r="W24" s="61"/>
      <c r="X24" s="66"/>
      <c r="Y24" s="66"/>
      <c r="Z24" s="66"/>
      <c r="AA24" s="66"/>
    </row>
    <row r="25" spans="2:27" ht="18.75" customHeight="1" x14ac:dyDescent="0.25">
      <c r="B25" s="62" t="s">
        <v>34</v>
      </c>
      <c r="C25" s="63"/>
      <c r="D25" s="63"/>
      <c r="E25" s="408" t="s">
        <v>20</v>
      </c>
      <c r="F25" s="408"/>
      <c r="G25" s="408"/>
      <c r="H25" s="62" t="s">
        <v>35</v>
      </c>
      <c r="I25" s="61"/>
      <c r="J25" s="63"/>
      <c r="K25" s="63"/>
      <c r="L25" s="408" t="s">
        <v>22</v>
      </c>
      <c r="M25" s="408"/>
      <c r="N25" s="408"/>
      <c r="O25" s="62" t="s">
        <v>36</v>
      </c>
      <c r="P25" s="63"/>
      <c r="Q25" s="63"/>
      <c r="R25" s="408" t="s">
        <v>24</v>
      </c>
      <c r="S25" s="408"/>
      <c r="T25" s="408"/>
      <c r="U25" s="60"/>
      <c r="V25" s="61"/>
      <c r="W25" s="61"/>
      <c r="X25" s="66"/>
      <c r="Y25" s="66"/>
      <c r="Z25" s="66"/>
      <c r="AA25" s="66"/>
    </row>
    <row r="26" spans="2:27" ht="18.75" customHeight="1" x14ac:dyDescent="0.3">
      <c r="B26" s="71" t="s">
        <v>25</v>
      </c>
      <c r="C26" s="72"/>
      <c r="D26" s="72"/>
      <c r="E26" s="407">
        <f>Ресепшн!E17*2+Ресепшн!I63+Ресепшн!E26*2+Ресепшн!L63+Ресепшн!F73</f>
        <v>64862.719999999987</v>
      </c>
      <c r="F26" s="407"/>
      <c r="G26" s="74">
        <f>Ресепшн!F17*2+Ресепшн!I63+Ресепшн!F26*2+Ресепшн!L63+Ресепшн!F73</f>
        <v>69017.599999999991</v>
      </c>
      <c r="H26" s="71" t="s">
        <v>25</v>
      </c>
      <c r="I26" s="75"/>
      <c r="J26" s="72"/>
      <c r="K26" s="72"/>
      <c r="L26" s="407">
        <f>Ресепшн!E17*3+Ресепшн!I61*2+Ресепшн!E26*2+Ресепшн!L63*2+Ресепшн!K73</f>
        <v>92113.919999999998</v>
      </c>
      <c r="M26" s="407"/>
      <c r="N26" s="74">
        <f>Ресепшн!F17*3+Ресепшн!I61*2+Ресепшн!F26*2+Ресепшн!L63*2+Ресепшн!K73</f>
        <v>97875.199999999997</v>
      </c>
      <c r="O26" s="71" t="s">
        <v>25</v>
      </c>
      <c r="P26" s="72"/>
      <c r="Q26" s="72"/>
      <c r="R26" s="407">
        <f>Ресепшн!E18*3+Ресепшн!I62*3+Ресепшн!E26*2+Ресепшн!J26*2+Ресепшн!P73</f>
        <v>119705.59999999999</v>
      </c>
      <c r="S26" s="407"/>
      <c r="T26" s="74">
        <f>Ресепшн!F18*3+Ресепшн!I62*3+Ресепшн!F26*2+Ресепшн!K26*2+Ресепшн!P73</f>
        <v>126938.88</v>
      </c>
      <c r="U26" s="76"/>
      <c r="V26" s="398"/>
      <c r="W26" s="398"/>
      <c r="X26" s="61"/>
      <c r="Y26" s="77"/>
      <c r="Z26" s="78"/>
      <c r="AA26" s="78"/>
    </row>
    <row r="27" spans="2:27" ht="15.75" customHeight="1" x14ac:dyDescent="0.2">
      <c r="B27" s="79"/>
      <c r="C27" s="80"/>
      <c r="D27" s="80"/>
      <c r="E27" s="80"/>
      <c r="F27" s="81"/>
      <c r="G27" s="82"/>
      <c r="H27" s="79"/>
      <c r="I27" s="80"/>
      <c r="J27" s="82"/>
      <c r="K27" s="81"/>
      <c r="L27" s="80"/>
      <c r="M27" s="80"/>
      <c r="N27" s="83"/>
      <c r="O27" s="81"/>
      <c r="P27" s="80"/>
      <c r="Q27" s="80"/>
      <c r="R27" s="80"/>
      <c r="S27" s="80"/>
      <c r="T27" s="84"/>
    </row>
    <row r="28" spans="2:27" ht="15.75" customHeight="1" x14ac:dyDescent="0.2">
      <c r="B28" s="49"/>
      <c r="C28" s="14"/>
      <c r="D28" s="14"/>
      <c r="E28" s="14"/>
      <c r="F28" s="14"/>
      <c r="G28" s="50"/>
      <c r="H28" s="49"/>
      <c r="I28" s="14"/>
      <c r="J28" s="50"/>
      <c r="K28" s="14"/>
      <c r="L28" s="14"/>
      <c r="M28" s="14"/>
      <c r="N28" s="51"/>
      <c r="O28" s="14"/>
      <c r="P28" s="14"/>
      <c r="Q28" s="14"/>
      <c r="R28" s="14"/>
      <c r="S28" s="14"/>
      <c r="T28" s="51"/>
    </row>
    <row r="29" spans="2:27" ht="142.5" customHeight="1" x14ac:dyDescent="0.25">
      <c r="B29" s="52"/>
      <c r="C29" s="53"/>
      <c r="D29" s="53"/>
      <c r="E29" s="53"/>
      <c r="F29" s="54"/>
      <c r="G29" s="55"/>
      <c r="H29" s="56"/>
      <c r="I29" s="57"/>
      <c r="J29" s="58"/>
      <c r="K29" s="57"/>
      <c r="L29" s="53"/>
      <c r="M29" s="57"/>
      <c r="N29" s="59"/>
      <c r="O29" s="57"/>
      <c r="P29" s="53"/>
      <c r="Q29" s="53"/>
      <c r="R29" s="57"/>
      <c r="S29" s="57"/>
      <c r="T29" s="59"/>
    </row>
    <row r="30" spans="2:27" ht="18.75" customHeight="1" x14ac:dyDescent="0.3">
      <c r="B30" s="414" t="s">
        <v>37</v>
      </c>
      <c r="C30" s="414"/>
      <c r="D30" s="414"/>
      <c r="E30" s="414"/>
      <c r="F30" s="414"/>
      <c r="G30" s="414"/>
      <c r="H30" s="414" t="s">
        <v>38</v>
      </c>
      <c r="I30" s="414"/>
      <c r="J30" s="414"/>
      <c r="K30" s="414"/>
      <c r="L30" s="414"/>
      <c r="M30" s="414"/>
      <c r="N30" s="414"/>
      <c r="O30" s="414" t="s">
        <v>39</v>
      </c>
      <c r="P30" s="414"/>
      <c r="Q30" s="414"/>
      <c r="R30" s="414"/>
      <c r="S30" s="414"/>
      <c r="T30" s="414"/>
      <c r="U30" s="60"/>
      <c r="V30" s="399"/>
      <c r="W30" s="399"/>
      <c r="X30" s="399"/>
      <c r="Y30" s="399"/>
      <c r="Z30" s="399"/>
      <c r="AA30" s="399"/>
    </row>
    <row r="31" spans="2:27" ht="18.75" customHeight="1" x14ac:dyDescent="0.25">
      <c r="B31" s="62" t="s">
        <v>40</v>
      </c>
      <c r="C31" s="63"/>
      <c r="D31" s="63"/>
      <c r="E31" s="63"/>
      <c r="F31" s="63"/>
      <c r="G31" s="64"/>
      <c r="H31" s="62" t="s">
        <v>12</v>
      </c>
      <c r="I31" s="61"/>
      <c r="J31" s="63"/>
      <c r="K31" s="63"/>
      <c r="L31" s="63"/>
      <c r="M31" s="65"/>
      <c r="N31" s="64"/>
      <c r="O31" s="62" t="s">
        <v>41</v>
      </c>
      <c r="P31" s="63"/>
      <c r="Q31" s="63"/>
      <c r="R31" s="63"/>
      <c r="S31" s="63"/>
      <c r="T31" s="64"/>
      <c r="U31" s="60"/>
      <c r="V31" s="399"/>
      <c r="W31" s="399"/>
      <c r="X31" s="399"/>
      <c r="Y31" s="399"/>
      <c r="Z31" s="399"/>
      <c r="AA31" s="399"/>
    </row>
    <row r="32" spans="2:27" ht="18.75" customHeight="1" x14ac:dyDescent="0.25">
      <c r="B32" s="62" t="s">
        <v>42</v>
      </c>
      <c r="C32" s="63"/>
      <c r="D32" s="63"/>
      <c r="E32" s="63"/>
      <c r="F32" s="63"/>
      <c r="G32" s="64"/>
      <c r="H32" s="62" t="s">
        <v>16</v>
      </c>
      <c r="I32" s="61"/>
      <c r="J32" s="63"/>
      <c r="K32" s="63"/>
      <c r="L32" s="63"/>
      <c r="M32" s="65"/>
      <c r="N32" s="64"/>
      <c r="O32" s="62" t="s">
        <v>43</v>
      </c>
      <c r="P32" s="63"/>
      <c r="Q32" s="63"/>
      <c r="R32" s="63"/>
      <c r="S32" s="63"/>
      <c r="T32" s="64"/>
      <c r="U32" s="60"/>
      <c r="V32" s="61"/>
      <c r="W32" s="66"/>
      <c r="X32" s="66"/>
      <c r="Y32" s="66"/>
      <c r="Z32" s="61"/>
      <c r="AA32" s="61"/>
    </row>
    <row r="33" spans="2:27" ht="18.75" customHeight="1" x14ac:dyDescent="0.25">
      <c r="B33" s="62" t="s">
        <v>44</v>
      </c>
      <c r="C33" s="63"/>
      <c r="D33" s="63"/>
      <c r="E33" s="63"/>
      <c r="F33" s="63"/>
      <c r="G33" s="64"/>
      <c r="H33" s="62" t="s">
        <v>44</v>
      </c>
      <c r="I33" s="61"/>
      <c r="J33" s="63"/>
      <c r="K33" s="63"/>
      <c r="L33" s="63"/>
      <c r="M33" s="65"/>
      <c r="N33" s="64"/>
      <c r="O33" s="62" t="s">
        <v>44</v>
      </c>
      <c r="P33" s="63"/>
      <c r="Q33" s="63"/>
      <c r="R33" s="63"/>
      <c r="S33" s="63"/>
      <c r="T33" s="64"/>
      <c r="U33" s="60"/>
      <c r="V33" s="61"/>
      <c r="W33" s="66"/>
      <c r="X33" s="66"/>
      <c r="Y33" s="66"/>
      <c r="Z33" s="61"/>
      <c r="AA33" s="61"/>
    </row>
    <row r="34" spans="2:27" ht="18.75" customHeight="1" x14ac:dyDescent="0.25">
      <c r="B34" s="62" t="s">
        <v>21</v>
      </c>
      <c r="C34" s="63"/>
      <c r="D34" s="63"/>
      <c r="E34" s="63"/>
      <c r="F34" s="63"/>
      <c r="G34" s="64"/>
      <c r="H34" s="62" t="s">
        <v>45</v>
      </c>
      <c r="I34" s="61"/>
      <c r="J34" s="63"/>
      <c r="K34" s="63"/>
      <c r="L34" s="63"/>
      <c r="M34" s="65"/>
      <c r="N34" s="64"/>
      <c r="O34" s="62" t="s">
        <v>46</v>
      </c>
      <c r="P34" s="63"/>
      <c r="Q34" s="63"/>
      <c r="R34" s="63"/>
      <c r="S34" s="63"/>
      <c r="T34" s="64"/>
      <c r="U34" s="60"/>
      <c r="V34" s="61"/>
      <c r="W34" s="66"/>
      <c r="X34" s="66"/>
      <c r="Y34" s="66"/>
      <c r="Z34" s="61"/>
      <c r="AA34" s="61"/>
    </row>
    <row r="35" spans="2:27" ht="18.75" customHeight="1" x14ac:dyDescent="0.25">
      <c r="B35" s="62"/>
      <c r="C35" s="63"/>
      <c r="D35" s="63"/>
      <c r="E35" s="408" t="s">
        <v>20</v>
      </c>
      <c r="F35" s="408"/>
      <c r="G35" s="408"/>
      <c r="H35" s="62"/>
      <c r="I35" s="61"/>
      <c r="J35" s="63"/>
      <c r="K35" s="63"/>
      <c r="L35" s="408" t="s">
        <v>22</v>
      </c>
      <c r="M35" s="408"/>
      <c r="N35" s="408"/>
      <c r="O35" s="62" t="s">
        <v>47</v>
      </c>
      <c r="P35" s="63"/>
      <c r="Q35" s="63"/>
      <c r="R35" s="408" t="s">
        <v>24</v>
      </c>
      <c r="S35" s="408"/>
      <c r="T35" s="408"/>
      <c r="U35" s="60"/>
      <c r="V35" s="61"/>
      <c r="W35" s="66"/>
      <c r="X35" s="66"/>
      <c r="Y35" s="66"/>
      <c r="Z35" s="61"/>
      <c r="AA35" s="61"/>
    </row>
    <row r="36" spans="2:27" ht="18.75" customHeight="1" x14ac:dyDescent="0.3">
      <c r="B36" s="67" t="s">
        <v>25</v>
      </c>
      <c r="C36" s="68"/>
      <c r="D36" s="68"/>
      <c r="E36" s="411">
        <f>Ресепшн!E17+Ресепшн!I56+Ресепшн!J19*2+Ресепшн!L63*2</f>
        <v>58572.800000000003</v>
      </c>
      <c r="F36" s="411"/>
      <c r="G36" s="69">
        <f>Ресепшн!F17+Ресепшн!I56+Ресепшн!K19*2+Ресепшн!L63*2</f>
        <v>62155.520000000004</v>
      </c>
      <c r="H36" s="67" t="s">
        <v>25</v>
      </c>
      <c r="I36" s="70"/>
      <c r="J36" s="68"/>
      <c r="K36" s="68"/>
      <c r="L36" s="411">
        <f>Ресепшн!E17*2+Ресепшн!I55*2+Ресепшн!J19*2+Ресепшн!L63*3</f>
        <v>83304.960000000006</v>
      </c>
      <c r="M36" s="411"/>
      <c r="N36" s="69">
        <f>Ресепшн!F17*2+Ресепшн!I55*2+Ресепшн!K19*2+Ресепшн!L63*3</f>
        <v>88494.080000000002</v>
      </c>
      <c r="O36" s="67" t="s">
        <v>25</v>
      </c>
      <c r="P36" s="68"/>
      <c r="Q36" s="68"/>
      <c r="R36" s="411">
        <f>Ресепшн!E18*4+Ресепшн!I56*2+Ресепшн!J19*2+Ресепшн!E26*2+Ресепшн!L63*5</f>
        <v>130163.19999999998</v>
      </c>
      <c r="S36" s="411"/>
      <c r="T36" s="69">
        <f>Ресепшн!F18*4+Ресепшн!I56*2+Ресепшн!K19*2+Ресепшн!F26*2+Ресепшн!L63*5</f>
        <v>140213.76000000001</v>
      </c>
      <c r="U36" s="60"/>
      <c r="V36" s="61"/>
      <c r="W36" s="66"/>
      <c r="X36" s="66"/>
      <c r="Y36" s="66"/>
      <c r="Z36" s="61"/>
      <c r="AA36" s="61"/>
    </row>
    <row r="37" spans="2:27" ht="18.75" customHeight="1" x14ac:dyDescent="0.3">
      <c r="B37" s="410" t="s">
        <v>48</v>
      </c>
      <c r="C37" s="410"/>
      <c r="D37" s="410"/>
      <c r="E37" s="410"/>
      <c r="F37" s="410"/>
      <c r="G37" s="410"/>
      <c r="H37" s="410" t="s">
        <v>49</v>
      </c>
      <c r="I37" s="410"/>
      <c r="J37" s="410"/>
      <c r="K37" s="410"/>
      <c r="L37" s="410"/>
      <c r="M37" s="410"/>
      <c r="N37" s="410"/>
      <c r="O37" s="410" t="s">
        <v>50</v>
      </c>
      <c r="P37" s="410"/>
      <c r="Q37" s="410"/>
      <c r="R37" s="410"/>
      <c r="S37" s="410"/>
      <c r="T37" s="410"/>
      <c r="U37" s="60"/>
      <c r="V37" s="61"/>
      <c r="W37" s="66"/>
      <c r="X37" s="66"/>
      <c r="Y37" s="66"/>
      <c r="Z37" s="61"/>
      <c r="AA37" s="61"/>
    </row>
    <row r="38" spans="2:27" ht="18.75" customHeight="1" x14ac:dyDescent="0.25">
      <c r="B38" s="62" t="s">
        <v>40</v>
      </c>
      <c r="C38" s="63"/>
      <c r="D38" s="63"/>
      <c r="E38" s="63"/>
      <c r="F38" s="63"/>
      <c r="G38" s="64"/>
      <c r="H38" s="62" t="s">
        <v>12</v>
      </c>
      <c r="I38" s="61"/>
      <c r="J38" s="63"/>
      <c r="K38" s="63"/>
      <c r="L38" s="63"/>
      <c r="M38" s="65"/>
      <c r="N38" s="64"/>
      <c r="O38" s="62" t="s">
        <v>41</v>
      </c>
      <c r="P38" s="63"/>
      <c r="Q38" s="63"/>
      <c r="R38" s="63"/>
      <c r="S38" s="63"/>
      <c r="T38" s="64"/>
      <c r="U38" s="60"/>
      <c r="V38" s="61"/>
      <c r="W38" s="399"/>
      <c r="X38" s="399"/>
      <c r="Y38" s="399"/>
      <c r="Z38" s="399"/>
      <c r="AA38" s="66"/>
    </row>
    <row r="39" spans="2:27" ht="18.75" customHeight="1" x14ac:dyDescent="0.25">
      <c r="B39" s="62" t="s">
        <v>51</v>
      </c>
      <c r="C39" s="63"/>
      <c r="D39" s="63"/>
      <c r="E39" s="63"/>
      <c r="F39" s="63"/>
      <c r="G39" s="64"/>
      <c r="H39" s="62" t="s">
        <v>31</v>
      </c>
      <c r="I39" s="61"/>
      <c r="J39" s="63"/>
      <c r="K39" s="63"/>
      <c r="L39" s="63"/>
      <c r="M39" s="65"/>
      <c r="N39" s="64"/>
      <c r="O39" s="62" t="s">
        <v>52</v>
      </c>
      <c r="P39" s="63"/>
      <c r="Q39" s="63"/>
      <c r="R39" s="63"/>
      <c r="S39" s="63"/>
      <c r="T39" s="64"/>
      <c r="U39" s="60"/>
      <c r="V39" s="61"/>
      <c r="W39" s="61"/>
      <c r="X39" s="66"/>
      <c r="Y39" s="66"/>
      <c r="Z39" s="66"/>
      <c r="AA39" s="66"/>
    </row>
    <row r="40" spans="2:27" ht="18.75" customHeight="1" x14ac:dyDescent="0.25">
      <c r="B40" s="62" t="s">
        <v>44</v>
      </c>
      <c r="C40" s="63"/>
      <c r="D40" s="63"/>
      <c r="E40" s="63"/>
      <c r="F40" s="63"/>
      <c r="G40" s="64"/>
      <c r="H40" s="62" t="s">
        <v>44</v>
      </c>
      <c r="I40" s="61"/>
      <c r="J40" s="63"/>
      <c r="K40" s="63"/>
      <c r="L40" s="63"/>
      <c r="M40" s="65"/>
      <c r="N40" s="64"/>
      <c r="O40" s="62" t="s">
        <v>44</v>
      </c>
      <c r="P40" s="63"/>
      <c r="Q40" s="63"/>
      <c r="R40" s="63"/>
      <c r="S40" s="63"/>
      <c r="T40" s="64"/>
      <c r="U40" s="60"/>
      <c r="V40" s="61"/>
      <c r="W40" s="61"/>
      <c r="X40" s="66"/>
      <c r="Y40" s="66"/>
      <c r="Z40" s="66"/>
      <c r="AA40" s="66"/>
    </row>
    <row r="41" spans="2:27" ht="18.75" customHeight="1" x14ac:dyDescent="0.25">
      <c r="B41" s="62" t="s">
        <v>21</v>
      </c>
      <c r="C41" s="63"/>
      <c r="D41" s="63"/>
      <c r="E41" s="63"/>
      <c r="F41" s="63"/>
      <c r="G41" s="64"/>
      <c r="H41" s="62" t="s">
        <v>45</v>
      </c>
      <c r="I41" s="61"/>
      <c r="J41" s="63"/>
      <c r="K41" s="63"/>
      <c r="L41" s="63"/>
      <c r="M41" s="65"/>
      <c r="N41" s="64"/>
      <c r="O41" s="62" t="s">
        <v>53</v>
      </c>
      <c r="P41" s="63"/>
      <c r="Q41" s="63"/>
      <c r="R41" s="63"/>
      <c r="S41" s="63"/>
      <c r="T41" s="64"/>
      <c r="U41" s="60"/>
      <c r="V41" s="61"/>
      <c r="W41" s="61"/>
      <c r="X41" s="66"/>
      <c r="Y41" s="66"/>
      <c r="Z41" s="66"/>
      <c r="AA41" s="66"/>
    </row>
    <row r="42" spans="2:27" ht="18.75" customHeight="1" x14ac:dyDescent="0.25">
      <c r="B42" s="62" t="s">
        <v>34</v>
      </c>
      <c r="C42" s="63"/>
      <c r="D42" s="63"/>
      <c r="E42" s="63"/>
      <c r="F42" s="63"/>
      <c r="G42" s="64"/>
      <c r="H42" s="62" t="s">
        <v>35</v>
      </c>
      <c r="I42" s="61"/>
      <c r="J42" s="63"/>
      <c r="K42" s="63"/>
      <c r="L42" s="63"/>
      <c r="M42" s="65"/>
      <c r="N42" s="64"/>
      <c r="O42" s="62" t="s">
        <v>47</v>
      </c>
      <c r="P42" s="63"/>
      <c r="Q42" s="63"/>
      <c r="R42" s="63"/>
      <c r="S42" s="63"/>
      <c r="T42" s="64"/>
      <c r="U42" s="60"/>
      <c r="V42" s="61"/>
      <c r="W42" s="61"/>
      <c r="X42" s="66"/>
      <c r="Y42" s="66"/>
      <c r="Z42" s="66"/>
      <c r="AA42" s="66"/>
    </row>
    <row r="43" spans="2:27" ht="18.75" customHeight="1" x14ac:dyDescent="0.25">
      <c r="B43" s="62"/>
      <c r="C43" s="63"/>
      <c r="D43" s="63"/>
      <c r="E43" s="408" t="s">
        <v>20</v>
      </c>
      <c r="F43" s="408"/>
      <c r="G43" s="408"/>
      <c r="H43" s="62"/>
      <c r="I43" s="61"/>
      <c r="J43" s="63"/>
      <c r="K43" s="63"/>
      <c r="L43" s="408" t="s">
        <v>22</v>
      </c>
      <c r="M43" s="408"/>
      <c r="N43" s="408"/>
      <c r="O43" s="62" t="s">
        <v>54</v>
      </c>
      <c r="P43" s="63"/>
      <c r="Q43" s="63"/>
      <c r="R43" s="408" t="s">
        <v>24</v>
      </c>
      <c r="S43" s="408"/>
      <c r="T43" s="408"/>
      <c r="U43" s="60"/>
      <c r="V43" s="61"/>
      <c r="W43" s="61"/>
      <c r="X43" s="66"/>
      <c r="Y43" s="66"/>
      <c r="Z43" s="66"/>
      <c r="AA43" s="66"/>
    </row>
    <row r="44" spans="2:27" ht="18.75" customHeight="1" x14ac:dyDescent="0.3">
      <c r="B44" s="71" t="s">
        <v>25</v>
      </c>
      <c r="C44" s="72"/>
      <c r="D44" s="72"/>
      <c r="E44" s="407">
        <f>Ресепшн!E17+Ресепшн!I62+Ресепшн!J19*2+Ресепшн!L63*2+Ресепшн!F73</f>
        <v>73337.600000000006</v>
      </c>
      <c r="F44" s="407"/>
      <c r="G44" s="74">
        <f>Ресепшн!F17+Ресепшн!I62+Ресепшн!K19*2+Ресепшн!L63*2+Ресепшн!F73</f>
        <v>76920.320000000007</v>
      </c>
      <c r="H44" s="71" t="s">
        <v>25</v>
      </c>
      <c r="I44" s="75"/>
      <c r="J44" s="72"/>
      <c r="K44" s="72"/>
      <c r="L44" s="407">
        <f>Ресепшн!E17*2+Ресепшн!I61*2+Ресепшн!J19*2+Ресепшн!L63*3+Ресепшн!K73</f>
        <v>102572.8</v>
      </c>
      <c r="M44" s="407"/>
      <c r="N44" s="74">
        <f>Ресепшн!F17*2+Ресепшн!I61*2+Ресепшн!K19*2+Ресепшн!L63*3+Ресепшн!K73</f>
        <v>107761.92</v>
      </c>
      <c r="O44" s="71" t="s">
        <v>25</v>
      </c>
      <c r="P44" s="72"/>
      <c r="Q44" s="72"/>
      <c r="R44" s="407">
        <f>Ресепшн!E18*4+Ресепшн!I62*2+Ресепшн!J19*2+Ресепшн!E26*2+Ресепшн!L63*5+Ресепшн!K73</f>
        <v>150193.91999999998</v>
      </c>
      <c r="S44" s="407"/>
      <c r="T44" s="74">
        <f>Ресепшн!F18*4+Ресепшн!I62*2+Ресепшн!K19*2+Ресепшн!F26*2+Ресепшн!L63*5+Ресепшн!K73</f>
        <v>160244.48000000001</v>
      </c>
      <c r="U44" s="76"/>
      <c r="V44" s="398"/>
      <c r="W44" s="398"/>
      <c r="X44" s="61"/>
      <c r="Y44" s="77"/>
      <c r="Z44" s="78"/>
      <c r="AA44" s="78"/>
    </row>
    <row r="45" spans="2:27" ht="15.75" customHeight="1" x14ac:dyDescent="0.2">
      <c r="B45" s="49"/>
      <c r="C45" s="14"/>
      <c r="D45" s="14"/>
      <c r="E45" s="14"/>
      <c r="F45" s="85"/>
      <c r="G45" s="50"/>
      <c r="H45" s="49"/>
      <c r="I45" s="14"/>
      <c r="J45" s="50"/>
      <c r="K45" s="85"/>
      <c r="L45" s="14"/>
      <c r="M45" s="14"/>
      <c r="N45" s="51"/>
      <c r="O45" s="85"/>
      <c r="P45" s="14"/>
      <c r="Q45" s="14"/>
      <c r="R45" s="14"/>
      <c r="S45" s="14"/>
      <c r="T45" s="86"/>
    </row>
    <row r="46" spans="2:27" ht="15.75" customHeight="1" x14ac:dyDescent="0.2">
      <c r="B46" s="49"/>
      <c r="C46" s="14"/>
      <c r="D46" s="14"/>
      <c r="E46" s="14"/>
      <c r="F46" s="14"/>
      <c r="G46" s="50"/>
      <c r="H46" s="49"/>
      <c r="I46" s="14"/>
      <c r="J46" s="50"/>
      <c r="K46" s="14"/>
      <c r="L46" s="14"/>
      <c r="M46" s="14"/>
      <c r="N46" s="51"/>
      <c r="O46" s="14"/>
      <c r="P46" s="14"/>
      <c r="Q46" s="14"/>
      <c r="R46" s="14"/>
      <c r="S46" s="14"/>
      <c r="T46" s="51"/>
    </row>
    <row r="47" spans="2:27" ht="121.5" customHeight="1" x14ac:dyDescent="0.25">
      <c r="B47" s="52"/>
      <c r="C47" s="53"/>
      <c r="D47" s="53"/>
      <c r="E47" s="53"/>
      <c r="F47" s="54"/>
      <c r="G47" s="55"/>
      <c r="H47" s="56"/>
      <c r="I47" s="57"/>
      <c r="J47" s="58"/>
      <c r="K47" s="57"/>
      <c r="L47" s="53"/>
      <c r="M47" s="57"/>
      <c r="N47" s="59"/>
      <c r="O47" s="57"/>
      <c r="P47" s="53"/>
      <c r="Q47" s="53"/>
      <c r="R47" s="57"/>
      <c r="S47" s="57"/>
      <c r="T47" s="59"/>
    </row>
    <row r="48" spans="2:27" ht="18.75" customHeight="1" x14ac:dyDescent="0.3">
      <c r="B48" s="414" t="s">
        <v>55</v>
      </c>
      <c r="C48" s="414"/>
      <c r="D48" s="414"/>
      <c r="E48" s="414"/>
      <c r="F48" s="414"/>
      <c r="G48" s="414"/>
      <c r="H48" s="414" t="s">
        <v>56</v>
      </c>
      <c r="I48" s="414"/>
      <c r="J48" s="414"/>
      <c r="K48" s="414"/>
      <c r="L48" s="414"/>
      <c r="M48" s="414"/>
      <c r="N48" s="414"/>
      <c r="O48" s="414" t="s">
        <v>57</v>
      </c>
      <c r="P48" s="414"/>
      <c r="Q48" s="414"/>
      <c r="R48" s="414"/>
      <c r="S48" s="414"/>
      <c r="T48" s="414"/>
      <c r="U48" s="60"/>
      <c r="V48" s="399"/>
      <c r="W48" s="399"/>
      <c r="X48" s="399"/>
      <c r="Y48" s="399"/>
      <c r="Z48" s="399"/>
      <c r="AA48" s="399"/>
    </row>
    <row r="49" spans="2:27" ht="18.75" customHeight="1" x14ac:dyDescent="0.25">
      <c r="B49" s="62" t="s">
        <v>58</v>
      </c>
      <c r="C49" s="63"/>
      <c r="D49" s="63"/>
      <c r="E49" s="63"/>
      <c r="F49" s="63"/>
      <c r="G49" s="64"/>
      <c r="H49" s="62" t="s">
        <v>59</v>
      </c>
      <c r="I49" s="61"/>
      <c r="J49" s="63"/>
      <c r="K49" s="63"/>
      <c r="L49" s="63"/>
      <c r="M49" s="65"/>
      <c r="N49" s="64"/>
      <c r="O49" s="62" t="s">
        <v>59</v>
      </c>
      <c r="P49" s="63"/>
      <c r="Q49" s="63"/>
      <c r="R49" s="63"/>
      <c r="S49" s="63"/>
      <c r="T49" s="64"/>
      <c r="U49" s="60"/>
      <c r="V49" s="399"/>
      <c r="W49" s="399"/>
      <c r="X49" s="399"/>
      <c r="Y49" s="399"/>
      <c r="Z49" s="399"/>
      <c r="AA49" s="399"/>
    </row>
    <row r="50" spans="2:27" ht="18.75" customHeight="1" x14ac:dyDescent="0.25">
      <c r="B50" s="62" t="s">
        <v>42</v>
      </c>
      <c r="C50" s="63"/>
      <c r="D50" s="63"/>
      <c r="E50" s="63"/>
      <c r="F50" s="63"/>
      <c r="G50" s="64"/>
      <c r="H50" s="62" t="s">
        <v>60</v>
      </c>
      <c r="I50" s="61"/>
      <c r="J50" s="63"/>
      <c r="K50" s="63"/>
      <c r="L50" s="63"/>
      <c r="M50" s="65"/>
      <c r="N50" s="64"/>
      <c r="O50" s="62" t="s">
        <v>60</v>
      </c>
      <c r="P50" s="63"/>
      <c r="Q50" s="63"/>
      <c r="R50" s="63"/>
      <c r="S50" s="63"/>
      <c r="T50" s="64"/>
      <c r="U50" s="60"/>
      <c r="V50" s="61"/>
      <c r="W50" s="66"/>
      <c r="X50" s="66"/>
      <c r="Y50" s="66"/>
      <c r="Z50" s="61"/>
      <c r="AA50" s="61"/>
    </row>
    <row r="51" spans="2:27" ht="18.75" customHeight="1" x14ac:dyDescent="0.25">
      <c r="B51" s="62" t="s">
        <v>61</v>
      </c>
      <c r="C51" s="63"/>
      <c r="D51" s="63"/>
      <c r="E51" s="63"/>
      <c r="F51" s="63"/>
      <c r="G51" s="64"/>
      <c r="H51" s="62" t="s">
        <v>61</v>
      </c>
      <c r="I51" s="61"/>
      <c r="J51" s="63"/>
      <c r="K51" s="63"/>
      <c r="L51" s="63"/>
      <c r="M51" s="65"/>
      <c r="N51" s="64"/>
      <c r="O51" s="62" t="s">
        <v>62</v>
      </c>
      <c r="P51" s="63"/>
      <c r="Q51" s="63"/>
      <c r="R51" s="63"/>
      <c r="S51" s="63"/>
      <c r="T51" s="64"/>
      <c r="U51" s="60"/>
      <c r="V51" s="61"/>
      <c r="W51" s="66"/>
      <c r="X51" s="66"/>
      <c r="Y51" s="66"/>
      <c r="Z51" s="61"/>
      <c r="AA51" s="61"/>
    </row>
    <row r="52" spans="2:27" ht="18.75" customHeight="1" x14ac:dyDescent="0.25">
      <c r="B52" s="62"/>
      <c r="C52" s="63"/>
      <c r="D52" s="63"/>
      <c r="E52" s="408" t="s">
        <v>20</v>
      </c>
      <c r="F52" s="408"/>
      <c r="G52" s="408"/>
      <c r="H52" s="62" t="s">
        <v>19</v>
      </c>
      <c r="I52" s="61"/>
      <c r="J52" s="63"/>
      <c r="K52" s="63"/>
      <c r="L52" s="408" t="s">
        <v>22</v>
      </c>
      <c r="M52" s="408"/>
      <c r="N52" s="408"/>
      <c r="O52" s="62"/>
      <c r="P52" s="63"/>
      <c r="Q52" s="63"/>
      <c r="R52" s="408" t="s">
        <v>24</v>
      </c>
      <c r="S52" s="408"/>
      <c r="T52" s="408"/>
      <c r="U52" s="60"/>
      <c r="V52" s="61"/>
      <c r="W52" s="66"/>
      <c r="X52" s="66"/>
      <c r="Y52" s="66"/>
      <c r="Z52" s="61"/>
      <c r="AA52" s="61"/>
    </row>
    <row r="53" spans="2:27" ht="18.75" customHeight="1" x14ac:dyDescent="0.3">
      <c r="B53" s="67" t="s">
        <v>25</v>
      </c>
      <c r="C53" s="68"/>
      <c r="D53" s="68"/>
      <c r="E53" s="411">
        <f>Ресепшн!E18+Ресепшн!I56+Ресепшн!E40*2</f>
        <v>62704.639999999999</v>
      </c>
      <c r="F53" s="411"/>
      <c r="G53" s="69">
        <f>Ресепшн!F18+Ресепшн!I56+Ресепшн!F40*2</f>
        <v>68867.839999999997</v>
      </c>
      <c r="H53" s="67" t="s">
        <v>25</v>
      </c>
      <c r="I53" s="70"/>
      <c r="J53" s="68"/>
      <c r="K53" s="68"/>
      <c r="L53" s="411">
        <f>Ресепшн!E18*2+Ресепшн!I56*2+Ресепшн!E40*2+Ресепшн!L63</f>
        <v>91010.559999999998</v>
      </c>
      <c r="M53" s="411"/>
      <c r="N53" s="69">
        <f>Ресепшн!F18*2+Ресепшн!I56*2+Ресепшн!F40*2+Ресепшн!L63</f>
        <v>98956.800000000003</v>
      </c>
      <c r="O53" s="67" t="s">
        <v>25</v>
      </c>
      <c r="P53" s="68"/>
      <c r="Q53" s="68"/>
      <c r="R53" s="411">
        <f>Ресепшн!E18*2+Ресепшн!I56*2+Ресепшн!E40*3</f>
        <v>107156.48</v>
      </c>
      <c r="S53" s="411"/>
      <c r="T53" s="69">
        <f>Ресепшн!F18*2+Ресепшн!I56*2+Ресепшн!F40*3</f>
        <v>117292.79999999999</v>
      </c>
      <c r="U53" s="60"/>
      <c r="V53" s="61"/>
      <c r="W53" s="66"/>
      <c r="X53" s="66"/>
      <c r="Y53" s="66"/>
      <c r="Z53" s="61"/>
      <c r="AA53" s="61"/>
    </row>
    <row r="54" spans="2:27" ht="18.75" customHeight="1" x14ac:dyDescent="0.3">
      <c r="B54" s="410" t="s">
        <v>63</v>
      </c>
      <c r="C54" s="410"/>
      <c r="D54" s="410"/>
      <c r="E54" s="410"/>
      <c r="F54" s="410"/>
      <c r="G54" s="410"/>
      <c r="H54" s="410" t="s">
        <v>64</v>
      </c>
      <c r="I54" s="410"/>
      <c r="J54" s="410"/>
      <c r="K54" s="410"/>
      <c r="L54" s="410"/>
      <c r="M54" s="410"/>
      <c r="N54" s="410"/>
      <c r="O54" s="410" t="s">
        <v>65</v>
      </c>
      <c r="P54" s="410"/>
      <c r="Q54" s="410"/>
      <c r="R54" s="410"/>
      <c r="S54" s="410"/>
      <c r="T54" s="410"/>
      <c r="U54" s="60"/>
      <c r="V54" s="61"/>
      <c r="W54" s="66"/>
      <c r="X54" s="66"/>
      <c r="Y54" s="66"/>
      <c r="Z54" s="61"/>
      <c r="AA54" s="61"/>
    </row>
    <row r="55" spans="2:27" ht="18.75" customHeight="1" x14ac:dyDescent="0.25">
      <c r="B55" s="62" t="s">
        <v>58</v>
      </c>
      <c r="C55" s="63"/>
      <c r="D55" s="63"/>
      <c r="E55" s="63"/>
      <c r="F55" s="63"/>
      <c r="G55" s="64"/>
      <c r="H55" s="62" t="s">
        <v>59</v>
      </c>
      <c r="I55" s="61"/>
      <c r="J55" s="63"/>
      <c r="K55" s="63"/>
      <c r="L55" s="63"/>
      <c r="M55" s="65"/>
      <c r="N55" s="64"/>
      <c r="O55" s="62" t="s">
        <v>59</v>
      </c>
      <c r="P55" s="63"/>
      <c r="Q55" s="63"/>
      <c r="R55" s="63"/>
      <c r="S55" s="63"/>
      <c r="T55" s="64"/>
      <c r="U55" s="60"/>
      <c r="V55" s="61"/>
      <c r="W55" s="399"/>
      <c r="X55" s="399"/>
      <c r="Y55" s="399"/>
      <c r="Z55" s="399"/>
      <c r="AA55" s="66"/>
    </row>
    <row r="56" spans="2:27" ht="18.75" customHeight="1" x14ac:dyDescent="0.25">
      <c r="B56" s="62" t="s">
        <v>66</v>
      </c>
      <c r="C56" s="63"/>
      <c r="D56" s="63"/>
      <c r="E56" s="63"/>
      <c r="F56" s="63"/>
      <c r="G56" s="64"/>
      <c r="H56" s="62" t="s">
        <v>52</v>
      </c>
      <c r="I56" s="61"/>
      <c r="J56" s="63"/>
      <c r="K56" s="63"/>
      <c r="L56" s="63"/>
      <c r="M56" s="65"/>
      <c r="N56" s="64"/>
      <c r="O56" s="62" t="s">
        <v>52</v>
      </c>
      <c r="P56" s="63"/>
      <c r="Q56" s="63"/>
      <c r="R56" s="63"/>
      <c r="S56" s="63"/>
      <c r="T56" s="64"/>
      <c r="U56" s="60"/>
      <c r="V56" s="61"/>
      <c r="W56" s="61"/>
      <c r="X56" s="66"/>
      <c r="Y56" s="66"/>
      <c r="Z56" s="66"/>
      <c r="AA56" s="66"/>
    </row>
    <row r="57" spans="2:27" ht="18.75" customHeight="1" x14ac:dyDescent="0.25">
      <c r="B57" s="62" t="s">
        <v>61</v>
      </c>
      <c r="C57" s="63"/>
      <c r="D57" s="63"/>
      <c r="E57" s="63"/>
      <c r="F57" s="63"/>
      <c r="G57" s="64"/>
      <c r="H57" s="62" t="s">
        <v>61</v>
      </c>
      <c r="I57" s="61"/>
      <c r="J57" s="63"/>
      <c r="K57" s="63"/>
      <c r="L57" s="63"/>
      <c r="M57" s="65"/>
      <c r="N57" s="64"/>
      <c r="O57" s="62" t="s">
        <v>62</v>
      </c>
      <c r="P57" s="63"/>
      <c r="Q57" s="63"/>
      <c r="R57" s="63"/>
      <c r="S57" s="63"/>
      <c r="T57" s="64"/>
      <c r="U57" s="60"/>
      <c r="V57" s="61"/>
      <c r="W57" s="61"/>
      <c r="X57" s="66"/>
      <c r="Y57" s="66"/>
      <c r="Z57" s="66"/>
      <c r="AA57" s="66"/>
    </row>
    <row r="58" spans="2:27" ht="18.75" customHeight="1" x14ac:dyDescent="0.25">
      <c r="B58" s="62" t="s">
        <v>67</v>
      </c>
      <c r="C58" s="63"/>
      <c r="D58" s="63"/>
      <c r="E58" s="63"/>
      <c r="F58" s="63"/>
      <c r="G58" s="64"/>
      <c r="H58" s="62" t="s">
        <v>19</v>
      </c>
      <c r="I58" s="61"/>
      <c r="J58" s="63"/>
      <c r="K58" s="63"/>
      <c r="L58" s="63"/>
      <c r="M58" s="65"/>
      <c r="N58" s="64"/>
      <c r="O58" s="62" t="s">
        <v>68</v>
      </c>
      <c r="P58" s="63"/>
      <c r="Q58" s="63"/>
      <c r="R58" s="63"/>
      <c r="S58" s="63"/>
      <c r="T58" s="64"/>
      <c r="U58" s="60"/>
      <c r="V58" s="61"/>
      <c r="W58" s="61"/>
      <c r="X58" s="66"/>
      <c r="Y58" s="66"/>
      <c r="Z58" s="66"/>
      <c r="AA58" s="66"/>
    </row>
    <row r="59" spans="2:27" ht="18.75" customHeight="1" x14ac:dyDescent="0.25">
      <c r="B59" s="62"/>
      <c r="C59" s="63"/>
      <c r="D59" s="63"/>
      <c r="E59" s="408" t="s">
        <v>20</v>
      </c>
      <c r="F59" s="408"/>
      <c r="G59" s="408"/>
      <c r="H59" s="62" t="s">
        <v>35</v>
      </c>
      <c r="I59" s="61"/>
      <c r="J59" s="63"/>
      <c r="K59" s="63"/>
      <c r="L59" s="408" t="s">
        <v>22</v>
      </c>
      <c r="M59" s="408"/>
      <c r="N59" s="408"/>
      <c r="O59" s="62"/>
      <c r="P59" s="63"/>
      <c r="Q59" s="63"/>
      <c r="R59" s="408" t="s">
        <v>24</v>
      </c>
      <c r="S59" s="408"/>
      <c r="T59" s="408"/>
      <c r="U59" s="60"/>
      <c r="V59" s="61"/>
      <c r="W59" s="61"/>
      <c r="X59" s="66"/>
      <c r="Y59" s="66"/>
      <c r="Z59" s="66"/>
      <c r="AA59" s="66"/>
    </row>
    <row r="60" spans="2:27" ht="18.75" customHeight="1" x14ac:dyDescent="0.3">
      <c r="B60" s="71" t="s">
        <v>25</v>
      </c>
      <c r="C60" s="72"/>
      <c r="D60" s="72"/>
      <c r="E60" s="407">
        <f>Ресепшн!E18+Ресепшн!I62+Ресепшн!E40*2+Ресепшн!F73</f>
        <v>77469.440000000002</v>
      </c>
      <c r="F60" s="407"/>
      <c r="G60" s="74">
        <f>Ресепшн!F18+Ресепшн!I62+Ресепшн!F40*2+Ресепшн!F73</f>
        <v>83632.639999999999</v>
      </c>
      <c r="H60" s="71" t="s">
        <v>25</v>
      </c>
      <c r="I60" s="75"/>
      <c r="J60" s="72"/>
      <c r="K60" s="72"/>
      <c r="L60" s="407">
        <f>Ресепшн!E18*2+Ресепшн!I62*2+Ресепшн!E40*2+Ресепшн!L63+Ресепшн!K73</f>
        <v>111041.28</v>
      </c>
      <c r="M60" s="407"/>
      <c r="N60" s="74">
        <f>Ресепшн!F18*2+Ресепшн!I62*2+Ресепшн!F40*2+Ресепшн!L63+Ресепшн!K73</f>
        <v>118987.52</v>
      </c>
      <c r="O60" s="71" t="s">
        <v>25</v>
      </c>
      <c r="P60" s="72"/>
      <c r="Q60" s="72"/>
      <c r="R60" s="407">
        <f>Ресепшн!E18*2+Ресепшн!I62*2+Ресепшн!E40*3+Ресепшн!K73</f>
        <v>127187.2</v>
      </c>
      <c r="S60" s="407"/>
      <c r="T60" s="74">
        <f>Ресепшн!F18*2+Ресепшн!I62*2+Ресепшн!F40*3+Ресепшн!K73</f>
        <v>137323.51999999999</v>
      </c>
      <c r="U60" s="76"/>
      <c r="V60" s="398"/>
      <c r="W60" s="398"/>
      <c r="X60" s="61"/>
      <c r="Y60" s="77"/>
      <c r="Z60" s="78"/>
      <c r="AA60" s="78"/>
    </row>
    <row r="61" spans="2:27" ht="15.75" customHeight="1" x14ac:dyDescent="0.2">
      <c r="B61" s="79"/>
      <c r="C61" s="80"/>
      <c r="D61" s="80"/>
      <c r="E61" s="80"/>
      <c r="F61" s="81"/>
      <c r="G61" s="82"/>
      <c r="H61" s="79"/>
      <c r="I61" s="80"/>
      <c r="J61" s="82"/>
      <c r="K61" s="81"/>
      <c r="L61" s="80"/>
      <c r="M61" s="80"/>
      <c r="N61" s="83"/>
      <c r="O61" s="81"/>
      <c r="P61" s="80"/>
      <c r="Q61" s="80"/>
      <c r="R61" s="80"/>
      <c r="S61" s="80"/>
      <c r="T61" s="84"/>
    </row>
    <row r="62" spans="2:27" ht="15.75" customHeight="1" x14ac:dyDescent="0.2">
      <c r="B62" s="49"/>
      <c r="C62" s="14"/>
      <c r="D62" s="14"/>
      <c r="E62" s="14"/>
      <c r="F62" s="14"/>
      <c r="G62" s="50"/>
      <c r="H62" s="49"/>
      <c r="I62" s="14"/>
      <c r="J62" s="50"/>
      <c r="K62" s="14"/>
      <c r="L62" s="14"/>
      <c r="M62" s="14"/>
      <c r="N62" s="51"/>
      <c r="O62" s="14"/>
      <c r="P62" s="14"/>
      <c r="Q62" s="14"/>
      <c r="R62" s="14"/>
      <c r="S62" s="14"/>
      <c r="T62" s="51"/>
    </row>
    <row r="63" spans="2:27" ht="150" customHeight="1" x14ac:dyDescent="0.25">
      <c r="B63" s="52"/>
      <c r="C63" s="53"/>
      <c r="D63" s="53"/>
      <c r="E63" s="53"/>
      <c r="F63" s="54"/>
      <c r="G63" s="55"/>
      <c r="H63" s="56"/>
      <c r="I63" s="57"/>
      <c r="J63" s="58"/>
      <c r="K63" s="57"/>
      <c r="L63" s="53"/>
      <c r="M63" s="57"/>
      <c r="N63" s="59"/>
      <c r="O63" s="57"/>
      <c r="P63" s="53"/>
      <c r="Q63" s="53"/>
      <c r="R63" s="57"/>
      <c r="S63" s="57"/>
      <c r="T63" s="59"/>
    </row>
    <row r="64" spans="2:27" ht="18.75" customHeight="1" x14ac:dyDescent="0.25">
      <c r="B64" s="413" t="s">
        <v>69</v>
      </c>
      <c r="C64" s="413"/>
      <c r="D64" s="413"/>
      <c r="E64" s="413"/>
      <c r="F64" s="413"/>
      <c r="G64" s="413"/>
      <c r="H64" s="413" t="s">
        <v>70</v>
      </c>
      <c r="I64" s="413"/>
      <c r="J64" s="413"/>
      <c r="K64" s="413"/>
      <c r="L64" s="413"/>
      <c r="M64" s="413"/>
      <c r="N64" s="413"/>
      <c r="O64" s="413" t="s">
        <v>71</v>
      </c>
      <c r="P64" s="413"/>
      <c r="Q64" s="413"/>
      <c r="R64" s="413"/>
      <c r="S64" s="413"/>
      <c r="T64" s="413"/>
      <c r="U64" s="60"/>
      <c r="V64" s="399"/>
      <c r="W64" s="399"/>
      <c r="X64" s="399"/>
      <c r="Y64" s="399"/>
      <c r="Z64" s="399"/>
      <c r="AA64" s="399"/>
    </row>
    <row r="65" spans="2:27" ht="18.75" customHeight="1" x14ac:dyDescent="0.25">
      <c r="B65" s="62" t="s">
        <v>58</v>
      </c>
      <c r="C65" s="63"/>
      <c r="D65" s="63"/>
      <c r="E65" s="63"/>
      <c r="F65" s="63"/>
      <c r="G65" s="64"/>
      <c r="H65" s="62" t="s">
        <v>59</v>
      </c>
      <c r="I65" s="61"/>
      <c r="J65" s="63"/>
      <c r="K65" s="63"/>
      <c r="L65" s="63"/>
      <c r="M65" s="65"/>
      <c r="N65" s="64"/>
      <c r="O65" s="62" t="s">
        <v>59</v>
      </c>
      <c r="P65" s="63"/>
      <c r="Q65" s="63"/>
      <c r="R65" s="63"/>
      <c r="S65" s="63"/>
      <c r="T65" s="64"/>
      <c r="U65" s="60"/>
      <c r="V65" s="399"/>
      <c r="W65" s="399"/>
      <c r="X65" s="399"/>
      <c r="Y65" s="399"/>
      <c r="Z65" s="399"/>
      <c r="AA65" s="399"/>
    </row>
    <row r="66" spans="2:27" ht="18.75" customHeight="1" x14ac:dyDescent="0.25">
      <c r="B66" s="62" t="s">
        <v>42</v>
      </c>
      <c r="C66" s="63"/>
      <c r="D66" s="63"/>
      <c r="E66" s="63"/>
      <c r="F66" s="63"/>
      <c r="G66" s="64"/>
      <c r="H66" s="62" t="s">
        <v>72</v>
      </c>
      <c r="I66" s="61"/>
      <c r="J66" s="63"/>
      <c r="K66" s="63"/>
      <c r="L66" s="63"/>
      <c r="M66" s="65"/>
      <c r="N66" s="64"/>
      <c r="O66" s="62" t="s">
        <v>72</v>
      </c>
      <c r="P66" s="63"/>
      <c r="Q66" s="63"/>
      <c r="R66" s="63"/>
      <c r="S66" s="63"/>
      <c r="T66" s="64"/>
      <c r="U66" s="60"/>
      <c r="V66" s="61"/>
      <c r="W66" s="66"/>
      <c r="X66" s="66"/>
      <c r="Y66" s="66"/>
      <c r="Z66" s="61"/>
      <c r="AA66" s="61"/>
    </row>
    <row r="67" spans="2:27" ht="18.75" customHeight="1" x14ac:dyDescent="0.25">
      <c r="B67" s="62" t="s">
        <v>73</v>
      </c>
      <c r="C67" s="63"/>
      <c r="D67" s="63"/>
      <c r="E67" s="63"/>
      <c r="F67" s="63"/>
      <c r="G67" s="64"/>
      <c r="H67" s="62" t="s">
        <v>73</v>
      </c>
      <c r="I67" s="61"/>
      <c r="J67" s="63"/>
      <c r="K67" s="63"/>
      <c r="L67" s="63"/>
      <c r="M67" s="65"/>
      <c r="N67" s="64"/>
      <c r="O67" s="62" t="s">
        <v>73</v>
      </c>
      <c r="P67" s="63"/>
      <c r="Q67" s="63"/>
      <c r="R67" s="63"/>
      <c r="S67" s="63"/>
      <c r="T67" s="64"/>
      <c r="U67" s="60"/>
      <c r="V67" s="61"/>
      <c r="W67" s="66"/>
      <c r="X67" s="66"/>
      <c r="Y67" s="66"/>
      <c r="Z67" s="61"/>
      <c r="AA67" s="61"/>
    </row>
    <row r="68" spans="2:27" ht="18.75" customHeight="1" x14ac:dyDescent="0.25">
      <c r="B68" s="62" t="s">
        <v>74</v>
      </c>
      <c r="C68" s="63"/>
      <c r="D68" s="63"/>
      <c r="E68" s="63"/>
      <c r="F68" s="63"/>
      <c r="G68" s="64"/>
      <c r="H68" s="62" t="s">
        <v>74</v>
      </c>
      <c r="I68" s="61"/>
      <c r="J68" s="63"/>
      <c r="K68" s="63"/>
      <c r="L68" s="63"/>
      <c r="M68" s="65"/>
      <c r="N68" s="64"/>
      <c r="O68" s="62" t="s">
        <v>46</v>
      </c>
      <c r="P68" s="63"/>
      <c r="Q68" s="63"/>
      <c r="R68" s="63"/>
      <c r="S68" s="63"/>
      <c r="T68" s="64"/>
      <c r="U68" s="60"/>
      <c r="V68" s="61"/>
      <c r="W68" s="66"/>
      <c r="X68" s="66"/>
      <c r="Y68" s="66"/>
      <c r="Z68" s="61"/>
      <c r="AA68" s="61"/>
    </row>
    <row r="69" spans="2:27" ht="18.75" customHeight="1" x14ac:dyDescent="0.25">
      <c r="B69" s="62" t="s">
        <v>75</v>
      </c>
      <c r="C69" s="63"/>
      <c r="D69" s="63"/>
      <c r="E69" s="63"/>
      <c r="F69" s="63"/>
      <c r="G69" s="64"/>
      <c r="H69" s="62" t="s">
        <v>75</v>
      </c>
      <c r="I69" s="61"/>
      <c r="J69" s="63"/>
      <c r="K69" s="63"/>
      <c r="L69" s="63"/>
      <c r="M69" s="65"/>
      <c r="N69" s="64"/>
      <c r="O69" s="62" t="s">
        <v>76</v>
      </c>
      <c r="P69" s="63"/>
      <c r="Q69" s="63"/>
      <c r="R69" s="63"/>
      <c r="S69" s="63"/>
      <c r="T69" s="64"/>
      <c r="U69" s="60"/>
      <c r="V69" s="61"/>
      <c r="W69" s="66"/>
      <c r="X69" s="66"/>
      <c r="Y69" s="66"/>
      <c r="Z69" s="61"/>
      <c r="AA69" s="61"/>
    </row>
    <row r="70" spans="2:27" ht="18.75" customHeight="1" x14ac:dyDescent="0.25">
      <c r="B70" s="62" t="s">
        <v>77</v>
      </c>
      <c r="C70" s="63"/>
      <c r="D70" s="63"/>
      <c r="E70" s="63"/>
      <c r="F70" s="63"/>
      <c r="G70" s="64"/>
      <c r="H70" s="62" t="s">
        <v>77</v>
      </c>
      <c r="I70" s="61"/>
      <c r="J70" s="63"/>
      <c r="K70" s="63"/>
      <c r="L70" s="63"/>
      <c r="M70" s="65"/>
      <c r="N70" s="64"/>
      <c r="O70" s="62" t="s">
        <v>78</v>
      </c>
      <c r="P70" s="63"/>
      <c r="Q70" s="63"/>
      <c r="R70" s="63"/>
      <c r="S70" s="63"/>
      <c r="T70" s="64"/>
      <c r="U70" s="60"/>
      <c r="V70" s="61"/>
      <c r="W70" s="66"/>
      <c r="X70" s="66"/>
      <c r="Y70" s="66"/>
      <c r="Z70" s="61"/>
      <c r="AA70" s="61"/>
    </row>
    <row r="71" spans="2:27" ht="18.75" customHeight="1" x14ac:dyDescent="0.25">
      <c r="B71" s="62" t="s">
        <v>79</v>
      </c>
      <c r="C71" s="63"/>
      <c r="D71" s="63"/>
      <c r="E71" s="408" t="s">
        <v>20</v>
      </c>
      <c r="F71" s="408"/>
      <c r="G71" s="408"/>
      <c r="H71" s="62" t="s">
        <v>80</v>
      </c>
      <c r="I71" s="61"/>
      <c r="J71" s="63"/>
      <c r="K71" s="63"/>
      <c r="L71" s="408" t="s">
        <v>22</v>
      </c>
      <c r="M71" s="408"/>
      <c r="N71" s="408"/>
      <c r="O71" s="62"/>
      <c r="P71" s="63"/>
      <c r="Q71" s="63"/>
      <c r="R71" s="408" t="s">
        <v>24</v>
      </c>
      <c r="S71" s="408"/>
      <c r="T71" s="408"/>
      <c r="U71" s="60"/>
      <c r="V71" s="61"/>
      <c r="W71" s="66"/>
      <c r="X71" s="66"/>
      <c r="Y71" s="66"/>
      <c r="Z71" s="61"/>
      <c r="AA71" s="61"/>
    </row>
    <row r="72" spans="2:27" ht="21.75" customHeight="1" x14ac:dyDescent="0.3">
      <c r="B72" s="67" t="s">
        <v>25</v>
      </c>
      <c r="C72" s="68"/>
      <c r="D72" s="68"/>
      <c r="E72" s="411">
        <f>Ресепшн!E18+Ресепшн!I56+Ресепшн!O18+Ресепшн!E26+Ресепшн!O26+Ресепшн!O50+Ресепшн!L63</f>
        <v>49776.639999999999</v>
      </c>
      <c r="F72" s="411"/>
      <c r="G72" s="69">
        <f>Ресепшн!F18+Ресепшн!I56+Ресепшн!P18+Ресепшн!F26+Ресепшн!P26+Ресепшн!P50+Ресепшн!L63</f>
        <v>54128.639999999992</v>
      </c>
      <c r="H72" s="67" t="s">
        <v>25</v>
      </c>
      <c r="I72" s="70"/>
      <c r="J72" s="68"/>
      <c r="K72" s="68"/>
      <c r="L72" s="411">
        <f>Ресепшн!E18*2+Ресепшн!I56*2+Ресепшн!O18+Ресепшн!E26+Ресепшн!O26+Ресепшн!O50+Ресепшн!L63*2</f>
        <v>78082.559999999983</v>
      </c>
      <c r="M72" s="411"/>
      <c r="N72" s="69">
        <f>Ресепшн!F18*2+Ресепшн!I56*2+Ресепшн!P18+Ресепшн!F26+Ресепшн!P26+Ресепшн!P50+Ресепшн!L63*2</f>
        <v>84217.599999999991</v>
      </c>
      <c r="O72" s="67" t="s">
        <v>25</v>
      </c>
      <c r="P72" s="68"/>
      <c r="Q72" s="68"/>
      <c r="R72" s="411">
        <f>Ресепшн!E18*2+Ресепшн!I56*2+Ресепшн!O18+Ресепшн!E26*2+Ресепшн!O50*2+Ресепшн!L63*2</f>
        <v>80437.759999999995</v>
      </c>
      <c r="S72" s="411"/>
      <c r="T72" s="69">
        <f>Ресепшн!F18*2+Ресепшн!I56*2+Ресепшн!P18+Ресепшн!F26*2+Ресепшн!P50*2+Ресепшн!L63*2</f>
        <v>86850.559999999998</v>
      </c>
      <c r="U72" s="60"/>
      <c r="V72" s="61"/>
      <c r="W72" s="66"/>
      <c r="X72" s="66"/>
      <c r="Y72" s="66"/>
      <c r="Z72" s="61"/>
      <c r="AA72" s="61"/>
    </row>
    <row r="73" spans="2:27" ht="18.75" customHeight="1" x14ac:dyDescent="0.25">
      <c r="B73" s="412" t="s">
        <v>81</v>
      </c>
      <c r="C73" s="412"/>
      <c r="D73" s="412"/>
      <c r="E73" s="412"/>
      <c r="F73" s="412"/>
      <c r="G73" s="412"/>
      <c r="H73" s="412" t="s">
        <v>82</v>
      </c>
      <c r="I73" s="412"/>
      <c r="J73" s="412"/>
      <c r="K73" s="412"/>
      <c r="L73" s="412"/>
      <c r="M73" s="412"/>
      <c r="N73" s="412"/>
      <c r="O73" s="412" t="s">
        <v>83</v>
      </c>
      <c r="P73" s="412"/>
      <c r="Q73" s="412"/>
      <c r="R73" s="412"/>
      <c r="S73" s="412"/>
      <c r="T73" s="412"/>
      <c r="U73" s="60"/>
      <c r="V73" s="61"/>
      <c r="W73" s="66"/>
      <c r="X73" s="66"/>
      <c r="Y73" s="66"/>
      <c r="Z73" s="61"/>
      <c r="AA73" s="61"/>
    </row>
    <row r="74" spans="2:27" ht="18.75" customHeight="1" x14ac:dyDescent="0.25">
      <c r="B74" s="62" t="s">
        <v>58</v>
      </c>
      <c r="C74" s="63"/>
      <c r="D74" s="63"/>
      <c r="E74" s="63"/>
      <c r="F74" s="63"/>
      <c r="G74" s="64"/>
      <c r="H74" s="62" t="s">
        <v>59</v>
      </c>
      <c r="I74" s="61"/>
      <c r="J74" s="63"/>
      <c r="K74" s="63"/>
      <c r="L74" s="63"/>
      <c r="M74" s="65"/>
      <c r="N74" s="64"/>
      <c r="O74" s="62" t="s">
        <v>59</v>
      </c>
      <c r="P74" s="63"/>
      <c r="Q74" s="63"/>
      <c r="R74" s="63"/>
      <c r="S74" s="63"/>
      <c r="T74" s="64"/>
      <c r="U74" s="60"/>
      <c r="V74" s="61"/>
      <c r="W74" s="399"/>
      <c r="X74" s="399"/>
      <c r="Y74" s="399"/>
      <c r="Z74" s="399"/>
      <c r="AA74" s="66"/>
    </row>
    <row r="75" spans="2:27" ht="18.75" customHeight="1" x14ac:dyDescent="0.25">
      <c r="B75" s="62" t="s">
        <v>84</v>
      </c>
      <c r="C75" s="63"/>
      <c r="D75" s="63"/>
      <c r="E75" s="63"/>
      <c r="F75" s="63"/>
      <c r="G75" s="64"/>
      <c r="H75" s="62" t="s">
        <v>85</v>
      </c>
      <c r="I75" s="61"/>
      <c r="J75" s="63"/>
      <c r="K75" s="63"/>
      <c r="L75" s="63"/>
      <c r="M75" s="65"/>
      <c r="N75" s="64"/>
      <c r="O75" s="62" t="s">
        <v>52</v>
      </c>
      <c r="P75" s="63"/>
      <c r="Q75" s="63"/>
      <c r="R75" s="63"/>
      <c r="S75" s="63"/>
      <c r="T75" s="64"/>
      <c r="U75" s="60"/>
      <c r="V75" s="61"/>
      <c r="W75" s="61"/>
      <c r="X75" s="66"/>
      <c r="Y75" s="66"/>
      <c r="Z75" s="66"/>
      <c r="AA75" s="66"/>
    </row>
    <row r="76" spans="2:27" ht="18.75" customHeight="1" x14ac:dyDescent="0.25">
      <c r="B76" s="62" t="s">
        <v>86</v>
      </c>
      <c r="C76" s="63"/>
      <c r="D76" s="63"/>
      <c r="E76" s="63"/>
      <c r="F76" s="63"/>
      <c r="G76" s="64"/>
      <c r="H76" s="62" t="s">
        <v>73</v>
      </c>
      <c r="I76" s="61"/>
      <c r="J76" s="63"/>
      <c r="K76" s="63"/>
      <c r="L76" s="63"/>
      <c r="M76" s="65"/>
      <c r="N76" s="64"/>
      <c r="O76" s="62" t="s">
        <v>73</v>
      </c>
      <c r="P76" s="63"/>
      <c r="Q76" s="63"/>
      <c r="R76" s="63"/>
      <c r="S76" s="63"/>
      <c r="T76" s="64"/>
      <c r="U76" s="60"/>
      <c r="V76" s="61"/>
      <c r="W76" s="61"/>
      <c r="X76" s="66"/>
      <c r="Y76" s="66"/>
      <c r="Z76" s="66"/>
      <c r="AA76" s="66"/>
    </row>
    <row r="77" spans="2:27" ht="18.75" customHeight="1" x14ac:dyDescent="0.25">
      <c r="B77" s="62" t="s">
        <v>87</v>
      </c>
      <c r="C77" s="63"/>
      <c r="D77" s="63"/>
      <c r="E77" s="63"/>
      <c r="F77" s="63"/>
      <c r="G77" s="64"/>
      <c r="H77" s="62" t="s">
        <v>88</v>
      </c>
      <c r="I77" s="61"/>
      <c r="J77" s="63"/>
      <c r="K77" s="63"/>
      <c r="L77" s="63"/>
      <c r="M77" s="65"/>
      <c r="N77" s="64"/>
      <c r="O77" s="62" t="s">
        <v>46</v>
      </c>
      <c r="P77" s="63"/>
      <c r="Q77" s="63"/>
      <c r="R77" s="63"/>
      <c r="S77" s="63"/>
      <c r="T77" s="64"/>
      <c r="U77" s="60"/>
      <c r="V77" s="61"/>
      <c r="W77" s="61"/>
      <c r="X77" s="66"/>
      <c r="Y77" s="66"/>
      <c r="Z77" s="66"/>
      <c r="AA77" s="66"/>
    </row>
    <row r="78" spans="2:27" ht="18.75" customHeight="1" x14ac:dyDescent="0.25">
      <c r="B78" s="62" t="s">
        <v>89</v>
      </c>
      <c r="C78" s="63"/>
      <c r="D78" s="63"/>
      <c r="E78" s="63"/>
      <c r="F78" s="63"/>
      <c r="G78" s="64"/>
      <c r="H78" s="62" t="s">
        <v>75</v>
      </c>
      <c r="I78" s="61"/>
      <c r="J78" s="63"/>
      <c r="K78" s="63"/>
      <c r="L78" s="63"/>
      <c r="M78" s="65"/>
      <c r="N78" s="64"/>
      <c r="O78" s="62" t="s">
        <v>76</v>
      </c>
      <c r="P78" s="63"/>
      <c r="Q78" s="63"/>
      <c r="R78" s="63"/>
      <c r="S78" s="63"/>
      <c r="T78" s="64"/>
      <c r="U78" s="60"/>
      <c r="V78" s="61"/>
      <c r="W78" s="61"/>
      <c r="X78" s="66"/>
      <c r="Y78" s="66"/>
      <c r="Z78" s="66"/>
      <c r="AA78" s="66"/>
    </row>
    <row r="79" spans="2:27" ht="18.75" customHeight="1" x14ac:dyDescent="0.25">
      <c r="B79" s="62" t="s">
        <v>90</v>
      </c>
      <c r="C79" s="63"/>
      <c r="D79" s="63"/>
      <c r="E79" s="63"/>
      <c r="F79" s="63"/>
      <c r="G79" s="64"/>
      <c r="H79" s="62" t="s">
        <v>77</v>
      </c>
      <c r="I79" s="61"/>
      <c r="J79" s="63"/>
      <c r="K79" s="63"/>
      <c r="L79" s="63"/>
      <c r="M79" s="65"/>
      <c r="N79" s="64"/>
      <c r="O79" s="62" t="s">
        <v>78</v>
      </c>
      <c r="P79" s="63"/>
      <c r="Q79" s="63"/>
      <c r="R79" s="63"/>
      <c r="S79" s="63"/>
      <c r="T79" s="64"/>
      <c r="U79" s="60"/>
      <c r="V79" s="61"/>
      <c r="W79" s="61"/>
      <c r="X79" s="66"/>
      <c r="Y79" s="66"/>
      <c r="Z79" s="66"/>
      <c r="AA79" s="66"/>
    </row>
    <row r="80" spans="2:27" ht="18.75" customHeight="1" x14ac:dyDescent="0.25">
      <c r="B80" s="62" t="s">
        <v>79</v>
      </c>
      <c r="C80" s="63"/>
      <c r="D80" s="63"/>
      <c r="E80" s="63"/>
      <c r="F80" s="63"/>
      <c r="G80" s="64"/>
      <c r="H80" s="62" t="s">
        <v>80</v>
      </c>
      <c r="I80" s="61"/>
      <c r="J80" s="63"/>
      <c r="K80" s="63"/>
      <c r="L80" s="63"/>
      <c r="M80" s="65"/>
      <c r="N80" s="64"/>
      <c r="O80" s="62" t="s">
        <v>91</v>
      </c>
      <c r="P80" s="63"/>
      <c r="Q80" s="63"/>
      <c r="R80" s="63"/>
      <c r="S80" s="63"/>
      <c r="T80" s="64"/>
      <c r="U80" s="60"/>
      <c r="V80" s="61"/>
      <c r="W80" s="61"/>
      <c r="X80" s="66"/>
      <c r="Y80" s="66"/>
      <c r="Z80" s="66"/>
      <c r="AA80" s="66"/>
    </row>
    <row r="81" spans="2:27" ht="18.75" customHeight="1" x14ac:dyDescent="0.25">
      <c r="B81" s="62" t="s">
        <v>92</v>
      </c>
      <c r="C81" s="63"/>
      <c r="D81" s="63"/>
      <c r="E81" s="408" t="s">
        <v>20</v>
      </c>
      <c r="F81" s="408"/>
      <c r="G81" s="408"/>
      <c r="H81" s="62" t="s">
        <v>93</v>
      </c>
      <c r="I81" s="61"/>
      <c r="J81" s="63"/>
      <c r="K81" s="63"/>
      <c r="L81" s="408" t="s">
        <v>22</v>
      </c>
      <c r="M81" s="408"/>
      <c r="N81" s="408"/>
      <c r="O81" s="62"/>
      <c r="P81" s="63"/>
      <c r="Q81" s="63"/>
      <c r="R81" s="408" t="s">
        <v>24</v>
      </c>
      <c r="S81" s="408"/>
      <c r="T81" s="408"/>
      <c r="U81" s="60"/>
      <c r="V81" s="61"/>
      <c r="W81" s="61"/>
      <c r="X81" s="66"/>
      <c r="Y81" s="66"/>
      <c r="Z81" s="66"/>
      <c r="AA81" s="66"/>
    </row>
    <row r="82" spans="2:27" ht="26.25" customHeight="1" x14ac:dyDescent="0.3">
      <c r="B82" s="71" t="s">
        <v>25</v>
      </c>
      <c r="C82" s="72"/>
      <c r="D82" s="72"/>
      <c r="E82" s="407">
        <f>Ресепшн!E18+Ресепшн!I62+Ресепшн!O18+Ресепшн!E26+Ресепшн!O26+Ресепшн!O50+Ресепшн!L63+Ресепшн!F73</f>
        <v>64541.440000000002</v>
      </c>
      <c r="F82" s="407"/>
      <c r="G82" s="87">
        <f>Ресепшн!F18+Ресепшн!I62+Ресепшн!P18+Ресепшн!F26+Ресепшн!P26+Ресепшн!P50+Ресепшн!L63+Ресепшн!F73</f>
        <v>68893.439999999988</v>
      </c>
      <c r="H82" s="71" t="s">
        <v>25</v>
      </c>
      <c r="I82" s="75"/>
      <c r="J82" s="72"/>
      <c r="K82" s="72"/>
      <c r="L82" s="407">
        <f>Ресепшн!E18*2+Ресепшн!I62*2+Ресепшн!O18+Ресепшн!E26+Ресепшн!O26+Ресепшн!O50+Ресепшн!L63*2+Ресепшн!K73</f>
        <v>98113.279999999984</v>
      </c>
      <c r="M82" s="407"/>
      <c r="N82" s="74">
        <f>Ресепшн!F18*2+Ресепшн!I62*2+Ресепшн!P18+Ресепшн!F26+Ресепшн!P26+Ресепшн!P50+Ресепшн!L63*2+Ресепшн!K73</f>
        <v>104248.31999999999</v>
      </c>
      <c r="O82" s="71" t="s">
        <v>25</v>
      </c>
      <c r="P82" s="72"/>
      <c r="Q82" s="72"/>
      <c r="R82" s="407">
        <f>Ресепшн!E18*2+Ресепшн!I62*2+Ресепшн!O18+Ресепшн!E26*2+Ресепшн!O50*2+Ресепшн!L63*2+Ресепшн!K73</f>
        <v>100468.48</v>
      </c>
      <c r="S82" s="407"/>
      <c r="T82" s="74">
        <f>Ресепшн!F18*2+Ресепшн!I62*2+Ресепшн!P18+Ресепшн!F26*2+Ресепшн!P50*2+Ресепшн!L63*2+Ресепшн!K73</f>
        <v>106881.28</v>
      </c>
      <c r="U82" s="76"/>
      <c r="V82" s="398"/>
      <c r="W82" s="398"/>
      <c r="X82" s="61"/>
      <c r="Y82" s="77"/>
      <c r="Z82" s="78"/>
      <c r="AA82" s="78"/>
    </row>
    <row r="83" spans="2:27" ht="15.75" customHeight="1" x14ac:dyDescent="0.2">
      <c r="B83" s="79"/>
      <c r="C83" s="80"/>
      <c r="D83" s="80"/>
      <c r="E83" s="80"/>
      <c r="F83" s="81"/>
      <c r="G83" s="82"/>
      <c r="H83" s="80"/>
      <c r="I83" s="80"/>
      <c r="J83" s="82"/>
      <c r="K83" s="81"/>
      <c r="L83" s="79"/>
      <c r="M83" s="80"/>
      <c r="N83" s="80"/>
      <c r="O83" s="81"/>
      <c r="P83" s="80"/>
      <c r="Q83" s="80"/>
      <c r="R83" s="80"/>
      <c r="S83" s="80"/>
      <c r="T83" s="84"/>
    </row>
    <row r="84" spans="2:27" ht="15.75" customHeight="1" x14ac:dyDescent="0.2">
      <c r="B84" s="49"/>
      <c r="C84" s="14"/>
      <c r="D84" s="14"/>
      <c r="E84" s="14"/>
      <c r="F84" s="14"/>
      <c r="G84" s="50"/>
      <c r="H84" s="14"/>
      <c r="I84" s="14"/>
      <c r="J84" s="50"/>
      <c r="K84" s="14"/>
      <c r="L84" s="49"/>
      <c r="M84" s="14"/>
      <c r="N84" s="14"/>
      <c r="O84" s="14"/>
      <c r="P84" s="14"/>
      <c r="Q84" s="14"/>
      <c r="R84" s="14"/>
      <c r="S84" s="14"/>
      <c r="T84" s="51"/>
    </row>
    <row r="85" spans="2:27" ht="124.5" customHeight="1" x14ac:dyDescent="0.25">
      <c r="B85" s="52"/>
      <c r="C85" s="53"/>
      <c r="D85" s="53"/>
      <c r="E85" s="53"/>
      <c r="F85" s="54"/>
      <c r="G85" s="53"/>
      <c r="H85" s="57"/>
      <c r="I85" s="57"/>
      <c r="J85" s="58"/>
      <c r="K85" s="57"/>
      <c r="L85" s="52"/>
      <c r="M85" s="57"/>
      <c r="N85" s="57"/>
      <c r="O85" s="57"/>
      <c r="P85" s="53"/>
      <c r="Q85" s="53"/>
      <c r="R85" s="57"/>
      <c r="S85" s="57"/>
      <c r="T85" s="59"/>
    </row>
    <row r="86" spans="2:27" ht="18.75" customHeight="1" x14ac:dyDescent="0.3">
      <c r="B86" s="409" t="s">
        <v>94</v>
      </c>
      <c r="C86" s="409"/>
      <c r="D86" s="409"/>
      <c r="E86" s="409"/>
      <c r="F86" s="409"/>
      <c r="G86" s="409" t="s">
        <v>95</v>
      </c>
      <c r="H86" s="409"/>
      <c r="I86" s="409"/>
      <c r="J86" s="409"/>
      <c r="K86" s="409"/>
      <c r="L86" s="409" t="s">
        <v>96</v>
      </c>
      <c r="M86" s="409"/>
      <c r="N86" s="409"/>
      <c r="O86" s="409"/>
      <c r="P86" s="410" t="s">
        <v>97</v>
      </c>
      <c r="Q86" s="410"/>
      <c r="R86" s="410"/>
      <c r="S86" s="410"/>
      <c r="T86" s="410"/>
      <c r="U86" s="60"/>
      <c r="V86" s="399"/>
      <c r="W86" s="399"/>
      <c r="X86" s="399"/>
      <c r="Y86" s="399"/>
      <c r="Z86" s="399"/>
      <c r="AA86" s="399"/>
    </row>
    <row r="87" spans="2:27" ht="18.75" customHeight="1" x14ac:dyDescent="0.25">
      <c r="B87" s="62" t="s">
        <v>98</v>
      </c>
      <c r="C87" s="63"/>
      <c r="D87" s="63"/>
      <c r="E87" s="63"/>
      <c r="F87" s="63"/>
      <c r="G87" s="62" t="s">
        <v>98</v>
      </c>
      <c r="H87" s="63"/>
      <c r="I87" s="63"/>
      <c r="J87" s="63"/>
      <c r="K87" s="63"/>
      <c r="L87" s="62" t="s">
        <v>40</v>
      </c>
      <c r="M87" s="63"/>
      <c r="N87" s="63"/>
      <c r="O87" s="63"/>
      <c r="P87" s="62" t="s">
        <v>40</v>
      </c>
      <c r="Q87" s="61"/>
      <c r="R87" s="63"/>
      <c r="S87" s="63"/>
      <c r="T87" s="88"/>
      <c r="U87" s="60"/>
      <c r="V87" s="399"/>
      <c r="W87" s="399"/>
      <c r="X87" s="399"/>
      <c r="Y87" s="399"/>
      <c r="Z87" s="399"/>
      <c r="AA87" s="399"/>
    </row>
    <row r="88" spans="2:27" ht="18.75" customHeight="1" x14ac:dyDescent="0.25">
      <c r="B88" s="62" t="s">
        <v>99</v>
      </c>
      <c r="C88" s="63"/>
      <c r="D88" s="63"/>
      <c r="E88" s="63"/>
      <c r="F88" s="63"/>
      <c r="G88" s="62" t="s">
        <v>99</v>
      </c>
      <c r="H88" s="63"/>
      <c r="I88" s="63"/>
      <c r="J88" s="63"/>
      <c r="K88" s="63"/>
      <c r="L88" s="62" t="s">
        <v>100</v>
      </c>
      <c r="M88" s="63"/>
      <c r="N88" s="63"/>
      <c r="O88" s="63"/>
      <c r="P88" s="62" t="s">
        <v>100</v>
      </c>
      <c r="Q88" s="61"/>
      <c r="R88" s="63"/>
      <c r="S88" s="63"/>
      <c r="T88" s="88"/>
      <c r="U88" s="60"/>
      <c r="V88" s="61"/>
      <c r="W88" s="66"/>
      <c r="X88" s="66"/>
      <c r="Y88" s="66"/>
      <c r="Z88" s="61"/>
      <c r="AA88" s="61"/>
    </row>
    <row r="89" spans="2:27" ht="18.75" customHeight="1" x14ac:dyDescent="0.25">
      <c r="B89" s="62" t="s">
        <v>101</v>
      </c>
      <c r="C89" s="63"/>
      <c r="D89" s="63"/>
      <c r="E89" s="63"/>
      <c r="F89" s="63"/>
      <c r="G89" s="62" t="s">
        <v>102</v>
      </c>
      <c r="H89" s="63"/>
      <c r="I89" s="63"/>
      <c r="J89" s="63"/>
      <c r="K89" s="63"/>
      <c r="L89" s="62" t="s">
        <v>103</v>
      </c>
      <c r="M89" s="63"/>
      <c r="N89" s="63"/>
      <c r="O89" s="63"/>
      <c r="P89" s="62" t="s">
        <v>104</v>
      </c>
      <c r="Q89" s="61"/>
      <c r="R89" s="63"/>
      <c r="S89" s="63"/>
      <c r="T89" s="88"/>
      <c r="U89" s="60"/>
      <c r="V89" s="61"/>
      <c r="W89" s="66"/>
      <c r="X89" s="66"/>
      <c r="Y89" s="66"/>
      <c r="Z89" s="61"/>
      <c r="AA89" s="61"/>
    </row>
    <row r="90" spans="2:27" ht="18.75" customHeight="1" x14ac:dyDescent="0.25">
      <c r="B90" s="62" t="s">
        <v>105</v>
      </c>
      <c r="C90" s="63"/>
      <c r="D90" s="63"/>
      <c r="E90" s="63"/>
      <c r="F90" s="63"/>
      <c r="G90" s="62" t="s">
        <v>105</v>
      </c>
      <c r="H90" s="63"/>
      <c r="I90" s="63"/>
      <c r="J90" s="63"/>
      <c r="K90" s="63"/>
      <c r="L90" s="62" t="s">
        <v>106</v>
      </c>
      <c r="M90" s="63"/>
      <c r="N90" s="63"/>
      <c r="O90" s="63"/>
      <c r="P90" s="62" t="s">
        <v>106</v>
      </c>
      <c r="Q90" s="61"/>
      <c r="R90" s="63"/>
      <c r="S90" s="63"/>
      <c r="T90" s="88"/>
      <c r="U90" s="60"/>
      <c r="V90" s="61"/>
      <c r="W90" s="66"/>
      <c r="X90" s="66"/>
      <c r="Y90" s="66"/>
      <c r="Z90" s="61"/>
      <c r="AA90" s="61"/>
    </row>
    <row r="91" spans="2:27" ht="18.75" customHeight="1" x14ac:dyDescent="0.25">
      <c r="B91" s="62" t="s">
        <v>107</v>
      </c>
      <c r="C91" s="63"/>
      <c r="D91" s="63"/>
      <c r="E91" s="63"/>
      <c r="F91" s="63"/>
      <c r="G91" s="62" t="s">
        <v>107</v>
      </c>
      <c r="H91" s="63"/>
      <c r="I91" s="63"/>
      <c r="J91" s="63"/>
      <c r="K91" s="63"/>
      <c r="L91" s="62" t="s">
        <v>108</v>
      </c>
      <c r="M91" s="63"/>
      <c r="N91" s="63"/>
      <c r="O91" s="63"/>
      <c r="P91" s="62" t="s">
        <v>108</v>
      </c>
      <c r="Q91" s="61"/>
      <c r="R91" s="63"/>
      <c r="S91" s="63"/>
      <c r="T91" s="88"/>
      <c r="U91" s="60"/>
      <c r="V91" s="61"/>
      <c r="W91" s="66"/>
      <c r="X91" s="66"/>
      <c r="Y91" s="66"/>
      <c r="Z91" s="61"/>
      <c r="AA91" s="61"/>
    </row>
    <row r="92" spans="2:27" ht="18.75" customHeight="1" x14ac:dyDescent="0.25">
      <c r="B92" s="62" t="s">
        <v>109</v>
      </c>
      <c r="C92" s="63"/>
      <c r="D92" s="63"/>
      <c r="E92" s="63"/>
      <c r="F92" s="63"/>
      <c r="G92" s="62" t="s">
        <v>109</v>
      </c>
      <c r="H92" s="63"/>
      <c r="I92" s="63"/>
      <c r="J92" s="63"/>
      <c r="K92" s="63"/>
      <c r="L92" s="62" t="s">
        <v>110</v>
      </c>
      <c r="M92" s="63"/>
      <c r="N92" s="63"/>
      <c r="O92" s="63"/>
      <c r="P92" s="62" t="s">
        <v>110</v>
      </c>
      <c r="Q92" s="61"/>
      <c r="R92" s="63"/>
      <c r="S92" s="63"/>
      <c r="T92" s="88"/>
      <c r="U92" s="60"/>
      <c r="V92" s="61"/>
      <c r="W92" s="66"/>
      <c r="X92" s="66"/>
      <c r="Y92" s="66"/>
      <c r="Z92" s="61"/>
      <c r="AA92" s="61"/>
    </row>
    <row r="93" spans="2:27" ht="18.75" customHeight="1" x14ac:dyDescent="0.25">
      <c r="B93" s="62" t="s">
        <v>111</v>
      </c>
      <c r="C93" s="63"/>
      <c r="D93" s="63"/>
      <c r="E93" s="63"/>
      <c r="F93" s="63"/>
      <c r="G93" s="62" t="s">
        <v>111</v>
      </c>
      <c r="H93" s="63"/>
      <c r="I93" s="63"/>
      <c r="J93" s="63"/>
      <c r="K93" s="63"/>
      <c r="L93" s="62"/>
      <c r="M93" s="63"/>
      <c r="N93" s="63"/>
      <c r="O93" s="63"/>
      <c r="P93" s="62" t="s">
        <v>91</v>
      </c>
      <c r="Q93" s="61"/>
      <c r="R93" s="63"/>
      <c r="S93" s="63"/>
      <c r="T93" s="88"/>
      <c r="U93" s="60"/>
      <c r="V93" s="61"/>
      <c r="W93" s="66"/>
      <c r="X93" s="66"/>
      <c r="Y93" s="66"/>
      <c r="Z93" s="61"/>
      <c r="AA93" s="61"/>
    </row>
    <row r="94" spans="2:27" ht="18.75" customHeight="1" x14ac:dyDescent="0.25">
      <c r="B94" s="62" t="s">
        <v>112</v>
      </c>
      <c r="C94" s="63"/>
      <c r="D94" s="63"/>
      <c r="E94" s="63"/>
      <c r="F94" s="63"/>
      <c r="G94" s="62" t="s">
        <v>112</v>
      </c>
      <c r="H94" s="63"/>
      <c r="I94" s="63"/>
      <c r="J94" s="63"/>
      <c r="K94" s="63"/>
      <c r="L94" s="62"/>
      <c r="M94" s="63"/>
      <c r="N94" s="63"/>
      <c r="O94" s="63"/>
      <c r="P94" s="62"/>
      <c r="Q94" s="61"/>
      <c r="R94" s="63"/>
      <c r="S94" s="63"/>
      <c r="T94" s="88"/>
      <c r="U94" s="60"/>
      <c r="V94" s="61"/>
      <c r="W94" s="66"/>
      <c r="X94" s="66"/>
      <c r="Y94" s="66"/>
      <c r="Z94" s="61"/>
      <c r="AA94" s="61"/>
    </row>
    <row r="95" spans="2:27" ht="18.75" customHeight="1" x14ac:dyDescent="0.25">
      <c r="B95" s="62" t="s">
        <v>113</v>
      </c>
      <c r="C95" s="63"/>
      <c r="D95" s="63"/>
      <c r="E95" s="63"/>
      <c r="F95" s="63"/>
      <c r="G95" s="62" t="s">
        <v>113</v>
      </c>
      <c r="H95" s="63"/>
      <c r="I95" s="63"/>
      <c r="J95" s="63"/>
      <c r="K95" s="63"/>
      <c r="L95" s="62"/>
      <c r="M95" s="63"/>
      <c r="N95" s="63"/>
      <c r="O95" s="63"/>
      <c r="P95" s="62"/>
      <c r="Q95" s="61"/>
      <c r="R95" s="63"/>
      <c r="S95" s="63"/>
      <c r="T95" s="88"/>
      <c r="U95" s="60"/>
      <c r="V95" s="61"/>
      <c r="W95" s="66"/>
      <c r="X95" s="66"/>
      <c r="Y95" s="66"/>
      <c r="Z95" s="61"/>
      <c r="AA95" s="61"/>
    </row>
    <row r="96" spans="2:27" ht="18.75" customHeight="1" x14ac:dyDescent="0.25">
      <c r="B96" s="62"/>
      <c r="C96" s="63"/>
      <c r="D96" s="401"/>
      <c r="E96" s="401"/>
      <c r="F96" s="401"/>
      <c r="G96" s="62" t="s">
        <v>114</v>
      </c>
      <c r="H96" s="63"/>
      <c r="I96" s="63"/>
      <c r="J96" s="63"/>
      <c r="K96" s="89"/>
      <c r="L96" s="62"/>
      <c r="M96" s="63"/>
      <c r="N96" s="63"/>
      <c r="O96" s="89"/>
      <c r="P96" s="62"/>
      <c r="Q96" s="61"/>
      <c r="R96" s="402"/>
      <c r="S96" s="402"/>
      <c r="T96" s="402"/>
      <c r="U96" s="60"/>
      <c r="V96" s="61"/>
      <c r="W96" s="66"/>
      <c r="X96" s="66"/>
      <c r="Y96" s="66"/>
      <c r="Z96" s="61"/>
      <c r="AA96" s="61"/>
    </row>
    <row r="97" spans="2:27" ht="29.25" customHeight="1" x14ac:dyDescent="0.3">
      <c r="B97" s="62"/>
      <c r="C97" s="403" t="s">
        <v>115</v>
      </c>
      <c r="D97" s="403"/>
      <c r="E97" s="403"/>
      <c r="F97" s="403"/>
      <c r="G97" s="62"/>
      <c r="H97" s="404" t="s">
        <v>116</v>
      </c>
      <c r="I97" s="404"/>
      <c r="J97" s="404"/>
      <c r="K97" s="404"/>
      <c r="L97" s="62"/>
      <c r="M97" s="63"/>
      <c r="N97" s="405" t="s">
        <v>117</v>
      </c>
      <c r="O97" s="405"/>
      <c r="P97" s="62"/>
      <c r="Q97" s="61"/>
      <c r="R97" s="406" t="s">
        <v>24</v>
      </c>
      <c r="S97" s="406"/>
      <c r="T97" s="406"/>
      <c r="U97" s="60"/>
      <c r="V97" s="61"/>
      <c r="W97" s="66"/>
      <c r="X97" s="66"/>
      <c r="Y97" s="66"/>
      <c r="Z97" s="61"/>
      <c r="AA97" s="61"/>
    </row>
    <row r="98" spans="2:27" ht="18.75" customHeight="1" x14ac:dyDescent="0.3">
      <c r="B98" s="71" t="s">
        <v>25</v>
      </c>
      <c r="C98" s="72"/>
      <c r="D98" s="73">
        <f>Ресепшн!E16*2+Ресепшн!E19*3+Ресепшн!I57*3+Ресепшн!J19*2+Ресепшн!O40*2+Ресепшн!J50*2+Ресепшн!E50*2+Ресепшн!E26*2+Ресепшн!L63*6</f>
        <v>213345.27999999997</v>
      </c>
      <c r="E98" s="72"/>
      <c r="F98" s="74">
        <f>Ресепшн!F16*2+Ресепшн!F19*3+Ресепшн!I57*3+Ресепшн!K19*2+Ресепшн!P40*2+Ресепшн!K50*2+Ресепшн!F50*2+Ресепшн!F26*2+Ресепшн!L63*6</f>
        <v>231235.84</v>
      </c>
      <c r="G98" s="71" t="s">
        <v>25</v>
      </c>
      <c r="H98" s="72"/>
      <c r="I98" s="407">
        <f>Ресепшн!E16*2+Ресепшн!E19*3+Ресепшн!I63*3+Ресепшн!J19*2+Ресепшн!O40*2+Ресепшн!J50*2+Ресепшн!E50*2+Ресепшн!E26*2+Ресепшн!L63*6+Ресепшн!P73</f>
        <v>240225.27999999997</v>
      </c>
      <c r="J98" s="407"/>
      <c r="K98" s="87">
        <f>Ресепшн!F16*2+Ресепшн!F19*3+Ресепшн!I63*3+Ресепшн!K19*2+Ресепшн!P40*2+Ресепшн!K50*2+Ресепшн!F50*2+Ресепшн!F26*2+Ресепшн!L63*6+Ресепшн!P73</f>
        <v>258115.84</v>
      </c>
      <c r="L98" s="71" t="s">
        <v>25</v>
      </c>
      <c r="M98" s="72"/>
      <c r="N98" s="73">
        <f>Ресепшн!E17+Ресепшн!E18*2+Ресепшн!I56*2+Ресепшн!J19+Ресепшн!E26*2+Ресепшн!L63*3</f>
        <v>94814.719999999987</v>
      </c>
      <c r="O98" s="87">
        <f>Ресепшн!F17+Ресепшн!F18*2+Ресепшн!I56*2+Ресепшн!K19+Ресепшн!F26*2+Ресепшн!L63*3</f>
        <v>101917.44</v>
      </c>
      <c r="P98" s="71" t="s">
        <v>25</v>
      </c>
      <c r="Q98" s="75"/>
      <c r="R98" s="407">
        <f>Ресепшн!E17+Ресепшн!E18*2+Ресепшн!I62*2+Ресепшн!J19+Ресепшн!E26*2+Ресепшн!L63*3+Ресепшн!K73</f>
        <v>114845.43999999999</v>
      </c>
      <c r="S98" s="407"/>
      <c r="T98" s="74">
        <f>Ресепшн!F17+Ресепшн!F18*2+Ресепшн!I62*2+Ресепшн!K19+Ресепшн!F26*2+Ресепшн!L63*3+Ресепшн!K73</f>
        <v>121948.16</v>
      </c>
      <c r="U98" s="60"/>
      <c r="V98" s="61"/>
      <c r="W98" s="66"/>
      <c r="X98" s="66"/>
      <c r="Y98" s="66"/>
      <c r="Z98" s="61"/>
      <c r="AA98" s="61"/>
    </row>
    <row r="99" spans="2:27" ht="22.5" customHeight="1" x14ac:dyDescent="0.3">
      <c r="B99" s="91" t="s">
        <v>118</v>
      </c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3"/>
      <c r="Q99" s="93"/>
      <c r="R99" s="93"/>
      <c r="S99" s="93"/>
      <c r="T99" s="31"/>
      <c r="U99" s="94"/>
      <c r="V99" s="95"/>
      <c r="W99" s="95"/>
      <c r="AA99" s="61"/>
    </row>
    <row r="100" spans="2:27" ht="22.5" customHeight="1" x14ac:dyDescent="0.3">
      <c r="B100" s="91" t="s">
        <v>119</v>
      </c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3"/>
      <c r="Q100" s="93"/>
      <c r="R100" s="93"/>
      <c r="S100" s="93"/>
      <c r="T100" s="31"/>
      <c r="U100" s="94"/>
      <c r="V100" s="95"/>
      <c r="W100" s="95"/>
      <c r="AA100" s="61"/>
    </row>
    <row r="101" spans="2:27" ht="22.5" customHeight="1" x14ac:dyDescent="0.3">
      <c r="B101" s="96"/>
      <c r="C101" s="97"/>
      <c r="D101" s="97"/>
      <c r="E101" s="97"/>
      <c r="F101" s="98"/>
      <c r="G101" s="97"/>
      <c r="H101" s="97"/>
      <c r="I101" s="97"/>
      <c r="J101" s="98"/>
      <c r="K101" s="97"/>
      <c r="L101" s="97"/>
      <c r="M101" s="98"/>
      <c r="N101" s="97"/>
      <c r="O101" s="97"/>
      <c r="P101" s="99"/>
      <c r="Q101" s="99"/>
      <c r="R101" s="100"/>
      <c r="S101" s="100"/>
      <c r="T101" s="101"/>
      <c r="AA101" s="61"/>
    </row>
    <row r="102" spans="2:27" ht="15.75" customHeight="1" x14ac:dyDescent="0.2">
      <c r="AA102" s="66"/>
    </row>
    <row r="103" spans="2:27" ht="15.75" customHeight="1" x14ac:dyDescent="0.25">
      <c r="AA103" s="78"/>
    </row>
    <row r="104" spans="2:27" ht="75.75" customHeight="1" x14ac:dyDescent="0.25">
      <c r="U104" s="60"/>
      <c r="V104" s="399"/>
      <c r="W104" s="399"/>
      <c r="X104" s="399"/>
      <c r="Y104" s="399"/>
      <c r="Z104" s="61"/>
    </row>
    <row r="105" spans="2:27" ht="15.75" customHeight="1" x14ac:dyDescent="0.25">
      <c r="B105" s="400"/>
      <c r="C105" s="400"/>
      <c r="D105" s="102"/>
      <c r="E105" s="103"/>
      <c r="U105" s="60"/>
      <c r="V105" s="399"/>
      <c r="W105" s="399"/>
      <c r="X105" s="399"/>
      <c r="Y105" s="399"/>
      <c r="Z105" s="61"/>
    </row>
    <row r="106" spans="2:27" ht="15.75" customHeight="1" x14ac:dyDescent="0.25">
      <c r="B106" s="400"/>
      <c r="C106" s="400"/>
      <c r="D106" s="102"/>
      <c r="E106" s="104"/>
      <c r="F106" s="400"/>
      <c r="G106" s="400"/>
      <c r="H106" s="400"/>
      <c r="I106" s="102"/>
      <c r="J106" s="400"/>
      <c r="K106" s="400"/>
      <c r="L106" s="400"/>
      <c r="M106" s="400"/>
      <c r="N106" s="400"/>
      <c r="O106" s="400"/>
      <c r="P106" s="400"/>
      <c r="Q106" s="400"/>
      <c r="R106" s="400"/>
      <c r="S106" s="400"/>
      <c r="U106" s="60"/>
      <c r="V106" s="61"/>
      <c r="W106" s="399"/>
      <c r="X106" s="399"/>
      <c r="Y106" s="399"/>
      <c r="Z106" s="399"/>
    </row>
    <row r="107" spans="2:27" ht="15.75" customHeight="1" x14ac:dyDescent="0.3">
      <c r="B107" s="397"/>
      <c r="C107" s="397"/>
      <c r="D107" s="397"/>
      <c r="E107" s="397"/>
      <c r="F107" s="397"/>
      <c r="G107" s="397"/>
      <c r="H107" s="397"/>
      <c r="I107" s="60"/>
      <c r="J107" s="397"/>
      <c r="K107" s="397"/>
      <c r="L107" s="397"/>
      <c r="M107" s="397"/>
      <c r="N107" s="397"/>
      <c r="O107" s="397"/>
      <c r="P107" s="397"/>
      <c r="Q107" s="397"/>
      <c r="R107" s="397"/>
      <c r="S107" s="397"/>
      <c r="U107" s="76"/>
      <c r="V107" s="398"/>
      <c r="W107" s="398"/>
      <c r="X107" s="61"/>
      <c r="Y107" s="77"/>
      <c r="Z107" s="78"/>
    </row>
    <row r="108" spans="2:27" ht="15.75" customHeight="1" x14ac:dyDescent="0.3">
      <c r="C108" s="76"/>
      <c r="D108" s="76"/>
      <c r="E108" s="105"/>
      <c r="G108" s="76"/>
      <c r="H108" s="105"/>
      <c r="I108" s="105"/>
      <c r="K108" s="76"/>
      <c r="L108" s="105"/>
      <c r="N108" s="76"/>
      <c r="O108" s="105"/>
      <c r="R108" s="76"/>
      <c r="S108" s="105"/>
    </row>
    <row r="109" spans="2:27" ht="15.75" customHeight="1" x14ac:dyDescent="0.2">
      <c r="C109" s="106"/>
      <c r="D109" s="106"/>
      <c r="E109" s="107"/>
      <c r="F109" s="50"/>
      <c r="G109" s="108"/>
      <c r="K109" s="107"/>
      <c r="L109" s="50"/>
      <c r="M109" s="108"/>
    </row>
    <row r="110" spans="2:27" ht="15.75" customHeight="1" x14ac:dyDescent="0.2"/>
    <row r="111" spans="2:27" ht="15.75" customHeight="1" x14ac:dyDescent="0.25">
      <c r="E111" s="109"/>
      <c r="F111" s="50"/>
      <c r="G111" s="110"/>
      <c r="K111" s="111"/>
      <c r="L111" s="112"/>
      <c r="M111" s="110"/>
    </row>
    <row r="112" spans="2:27" ht="15.75" customHeight="1" x14ac:dyDescent="0.25">
      <c r="E112" s="109"/>
      <c r="F112" s="50"/>
      <c r="G112" s="110"/>
    </row>
    <row r="113" spans="3:13" ht="15.75" customHeight="1" x14ac:dyDescent="0.25">
      <c r="E113" s="109"/>
      <c r="F113" s="50"/>
      <c r="G113" s="110"/>
      <c r="H113" s="14"/>
      <c r="I113" s="14"/>
      <c r="K113" s="107"/>
      <c r="L113" s="50"/>
      <c r="M113" s="108"/>
    </row>
    <row r="114" spans="3:13" ht="15.75" customHeight="1" x14ac:dyDescent="0.25">
      <c r="E114" s="109"/>
      <c r="F114" s="50"/>
      <c r="G114" s="110"/>
      <c r="J114" s="113"/>
      <c r="K114" s="113"/>
      <c r="L114" s="113"/>
      <c r="M114" s="113"/>
    </row>
    <row r="115" spans="3:13" ht="15.75" customHeight="1" x14ac:dyDescent="0.2"/>
    <row r="116" spans="3:13" ht="15.75" customHeight="1" x14ac:dyDescent="0.2"/>
    <row r="117" spans="3:13" ht="15.75" customHeight="1" x14ac:dyDescent="0.2">
      <c r="C117" s="113"/>
      <c r="D117" s="113"/>
      <c r="E117" s="113"/>
      <c r="F117" s="113"/>
      <c r="G117" s="113"/>
    </row>
    <row r="118" spans="3:13" ht="15.75" customHeight="1" x14ac:dyDescent="0.25">
      <c r="C118" s="106"/>
      <c r="D118" s="106"/>
      <c r="K118" s="111"/>
      <c r="L118" s="112"/>
      <c r="M118" s="110"/>
    </row>
    <row r="119" spans="3:13" ht="15.75" customHeight="1" x14ac:dyDescent="0.2"/>
    <row r="120" spans="3:13" ht="15.75" customHeight="1" x14ac:dyDescent="0.25">
      <c r="E120" s="109"/>
      <c r="F120" s="50"/>
      <c r="G120" s="110"/>
    </row>
    <row r="121" spans="3:13" ht="15.75" customHeight="1" x14ac:dyDescent="0.25">
      <c r="E121" s="109"/>
      <c r="F121" s="50"/>
      <c r="G121" s="110"/>
    </row>
    <row r="122" spans="3:13" ht="15.75" customHeight="1" x14ac:dyDescent="0.25">
      <c r="E122" s="109"/>
      <c r="F122" s="50"/>
      <c r="G122" s="110"/>
      <c r="J122" s="113"/>
      <c r="K122" s="113"/>
      <c r="L122" s="113"/>
      <c r="M122" s="113"/>
    </row>
    <row r="123" spans="3:13" ht="15.75" customHeight="1" x14ac:dyDescent="0.25">
      <c r="E123" s="109"/>
      <c r="F123" s="50"/>
      <c r="G123" s="110"/>
      <c r="K123" s="107"/>
      <c r="L123" s="50"/>
      <c r="M123" s="108"/>
    </row>
    <row r="124" spans="3:13" ht="15.75" customHeight="1" x14ac:dyDescent="0.25">
      <c r="E124" s="109"/>
      <c r="F124" s="50"/>
      <c r="G124" s="110"/>
      <c r="K124" s="111"/>
      <c r="L124" s="112"/>
      <c r="M124" s="110"/>
    </row>
    <row r="125" spans="3:13" ht="15.75" customHeight="1" x14ac:dyDescent="0.25">
      <c r="E125" s="109"/>
      <c r="F125" s="50"/>
      <c r="G125" s="110"/>
    </row>
    <row r="126" spans="3:13" ht="15.75" customHeight="1" x14ac:dyDescent="0.2"/>
    <row r="127" spans="3:13" ht="15.75" x14ac:dyDescent="0.25">
      <c r="K127" s="111"/>
      <c r="L127" s="50"/>
      <c r="M127" s="110"/>
    </row>
    <row r="128" spans="3:13" ht="15.75" x14ac:dyDescent="0.2">
      <c r="K128" s="107"/>
      <c r="L128" s="50"/>
      <c r="M128" s="108"/>
    </row>
    <row r="129" spans="11:13" ht="15.75" x14ac:dyDescent="0.2">
      <c r="K129" s="107"/>
      <c r="L129" s="50"/>
      <c r="M129" s="108"/>
    </row>
    <row r="130" spans="11:13" ht="15.75" x14ac:dyDescent="0.2">
      <c r="K130" s="107"/>
      <c r="L130" s="50"/>
      <c r="M130" s="108"/>
    </row>
  </sheetData>
  <mergeCells count="145">
    <mergeCell ref="B2:E2"/>
    <mergeCell ref="G2:M2"/>
    <mergeCell ref="O2:R2"/>
    <mergeCell ref="H3:N3"/>
    <mergeCell ref="B4:E4"/>
    <mergeCell ref="B5:F5"/>
    <mergeCell ref="L5:N5"/>
    <mergeCell ref="P5:T5"/>
    <mergeCell ref="M6:O6"/>
    <mergeCell ref="G7:H7"/>
    <mergeCell ref="K7:M7"/>
    <mergeCell ref="N7:P7"/>
    <mergeCell ref="S7:T7"/>
    <mergeCell ref="B8:G8"/>
    <mergeCell ref="J8:P8"/>
    <mergeCell ref="S8:T8"/>
    <mergeCell ref="G9:H9"/>
    <mergeCell ref="B10:T10"/>
    <mergeCell ref="B14:G14"/>
    <mergeCell ref="H14:N14"/>
    <mergeCell ref="O14:T14"/>
    <mergeCell ref="V14:Y14"/>
    <mergeCell ref="Z14:AA14"/>
    <mergeCell ref="V15:Y15"/>
    <mergeCell ref="Z15:AA15"/>
    <mergeCell ref="E18:G18"/>
    <mergeCell ref="L18:N18"/>
    <mergeCell ref="R18:T18"/>
    <mergeCell ref="E19:F19"/>
    <mergeCell ref="L19:M19"/>
    <mergeCell ref="R19:S19"/>
    <mergeCell ref="B20:G20"/>
    <mergeCell ref="H20:N20"/>
    <mergeCell ref="O20:T20"/>
    <mergeCell ref="W21:Z21"/>
    <mergeCell ref="E25:G25"/>
    <mergeCell ref="L25:N25"/>
    <mergeCell ref="R25:T25"/>
    <mergeCell ref="E26:F26"/>
    <mergeCell ref="L26:M26"/>
    <mergeCell ref="R26:S26"/>
    <mergeCell ref="V26:W26"/>
    <mergeCell ref="B30:G30"/>
    <mergeCell ref="H30:N30"/>
    <mergeCell ref="O30:T30"/>
    <mergeCell ref="V30:Y30"/>
    <mergeCell ref="Z30:AA30"/>
    <mergeCell ref="V31:Y31"/>
    <mergeCell ref="Z31:AA31"/>
    <mergeCell ref="E35:G35"/>
    <mergeCell ref="L35:N35"/>
    <mergeCell ref="R35:T35"/>
    <mergeCell ref="E36:F36"/>
    <mergeCell ref="L36:M36"/>
    <mergeCell ref="R36:S36"/>
    <mergeCell ref="B37:G37"/>
    <mergeCell ref="H37:N37"/>
    <mergeCell ref="O37:T37"/>
    <mergeCell ref="W38:Z38"/>
    <mergeCell ref="E43:G43"/>
    <mergeCell ref="L43:N43"/>
    <mergeCell ref="R43:T43"/>
    <mergeCell ref="E44:F44"/>
    <mergeCell ref="L44:M44"/>
    <mergeCell ref="R44:S44"/>
    <mergeCell ref="V44:W44"/>
    <mergeCell ref="B48:G48"/>
    <mergeCell ref="H48:N48"/>
    <mergeCell ref="O48:T48"/>
    <mergeCell ref="V48:Y48"/>
    <mergeCell ref="Z48:AA48"/>
    <mergeCell ref="V49:Y49"/>
    <mergeCell ref="Z49:AA49"/>
    <mergeCell ref="E52:G52"/>
    <mergeCell ref="L52:N52"/>
    <mergeCell ref="R52:T52"/>
    <mergeCell ref="E53:F53"/>
    <mergeCell ref="L53:M53"/>
    <mergeCell ref="R53:S53"/>
    <mergeCell ref="B54:G54"/>
    <mergeCell ref="H54:N54"/>
    <mergeCell ref="O54:T54"/>
    <mergeCell ref="W55:Z55"/>
    <mergeCell ref="E59:G59"/>
    <mergeCell ref="L59:N59"/>
    <mergeCell ref="R59:T59"/>
    <mergeCell ref="E60:F60"/>
    <mergeCell ref="L60:M60"/>
    <mergeCell ref="R60:S60"/>
    <mergeCell ref="V60:W60"/>
    <mergeCell ref="B64:G64"/>
    <mergeCell ref="H64:N64"/>
    <mergeCell ref="O64:T64"/>
    <mergeCell ref="V64:Y64"/>
    <mergeCell ref="Z64:AA64"/>
    <mergeCell ref="V65:Y65"/>
    <mergeCell ref="Z65:AA65"/>
    <mergeCell ref="E71:G71"/>
    <mergeCell ref="L71:N71"/>
    <mergeCell ref="R71:T71"/>
    <mergeCell ref="E72:F72"/>
    <mergeCell ref="L72:M72"/>
    <mergeCell ref="R72:S72"/>
    <mergeCell ref="B73:G73"/>
    <mergeCell ref="H73:N73"/>
    <mergeCell ref="O73:T73"/>
    <mergeCell ref="W74:Z74"/>
    <mergeCell ref="E81:G81"/>
    <mergeCell ref="L81:N81"/>
    <mergeCell ref="R81:T81"/>
    <mergeCell ref="E82:F82"/>
    <mergeCell ref="L82:M82"/>
    <mergeCell ref="R82:S82"/>
    <mergeCell ref="V82:W82"/>
    <mergeCell ref="B86:F86"/>
    <mergeCell ref="G86:K86"/>
    <mergeCell ref="L86:O86"/>
    <mergeCell ref="P86:T86"/>
    <mergeCell ref="V86:Y86"/>
    <mergeCell ref="Z86:AA86"/>
    <mergeCell ref="V87:Y87"/>
    <mergeCell ref="Z87:AA87"/>
    <mergeCell ref="D96:F96"/>
    <mergeCell ref="R96:T96"/>
    <mergeCell ref="C97:F97"/>
    <mergeCell ref="H97:K97"/>
    <mergeCell ref="N97:O97"/>
    <mergeCell ref="R97:T97"/>
    <mergeCell ref="I98:J98"/>
    <mergeCell ref="R98:S98"/>
    <mergeCell ref="B107:E107"/>
    <mergeCell ref="F107:H107"/>
    <mergeCell ref="J107:L107"/>
    <mergeCell ref="M107:O107"/>
    <mergeCell ref="P107:S107"/>
    <mergeCell ref="V107:W107"/>
    <mergeCell ref="V104:Y104"/>
    <mergeCell ref="B105:C105"/>
    <mergeCell ref="V105:Y105"/>
    <mergeCell ref="B106:C106"/>
    <mergeCell ref="F106:H106"/>
    <mergeCell ref="J106:L106"/>
    <mergeCell ref="M106:O106"/>
    <mergeCell ref="P106:S106"/>
    <mergeCell ref="W106:Z106"/>
  </mergeCells>
  <pageMargins left="0.66944444444444395" right="0.196527777777778" top="0.196527777777778" bottom="0.196527777777778" header="0.51180555555555496" footer="0.51180555555555496"/>
  <pageSetup paperSize="9" scale="33" firstPageNumber="0" orientation="portrait" r:id="rId1"/>
  <rowBreaks count="1" manualBreakCount="1">
    <brk id="100" max="16383" man="1"/>
  </rowBreaks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8080"/>
    <pageSetUpPr fitToPage="1"/>
  </sheetPr>
  <dimension ref="A2:AMK105"/>
  <sheetViews>
    <sheetView view="pageBreakPreview" zoomScale="60" zoomScaleNormal="70" zoomScalePageLayoutView="50" workbookViewId="0">
      <selection activeCell="O8" sqref="O8:P8"/>
    </sheetView>
  </sheetViews>
  <sheetFormatPr defaultRowHeight="12.75" x14ac:dyDescent="0.2"/>
  <cols>
    <col min="1" max="1" width="2.85546875" style="1" customWidth="1"/>
    <col min="2" max="3" width="14.7109375" style="1" customWidth="1"/>
    <col min="4" max="4" width="10.7109375" style="1" customWidth="1"/>
    <col min="5" max="5" width="21.7109375" style="1" customWidth="1"/>
    <col min="6" max="6" width="14.42578125" style="1" customWidth="1"/>
    <col min="7" max="7" width="14.7109375" style="1" customWidth="1"/>
    <col min="8" max="9" width="12.7109375" style="1" customWidth="1"/>
    <col min="10" max="10" width="15.7109375" style="1" customWidth="1"/>
    <col min="11" max="11" width="20.7109375" style="1" customWidth="1"/>
    <col min="12" max="12" width="23.7109375" style="1" customWidth="1"/>
    <col min="13" max="13" width="11.5703125" style="1"/>
    <col min="14" max="14" width="10.7109375" style="1" customWidth="1"/>
    <col min="15" max="15" width="12.7109375" style="1" customWidth="1"/>
    <col min="16" max="16" width="20.7109375" style="1" customWidth="1"/>
    <col min="17" max="17" width="2.85546875" style="1" customWidth="1"/>
    <col min="18" max="19" width="12.140625" style="1" customWidth="1"/>
    <col min="20" max="1025" width="9.140625" style="1" customWidth="1"/>
  </cols>
  <sheetData>
    <row r="2" spans="2:22" ht="31.5" customHeight="1" x14ac:dyDescent="0.3">
      <c r="B2" s="423"/>
      <c r="C2" s="423"/>
      <c r="D2" s="423"/>
      <c r="E2" s="2"/>
      <c r="F2" s="454" t="s">
        <v>120</v>
      </c>
      <c r="G2" s="454"/>
      <c r="H2" s="454"/>
      <c r="I2" s="454"/>
      <c r="J2" s="454"/>
      <c r="K2" s="454"/>
      <c r="L2" s="114" t="s">
        <v>121</v>
      </c>
      <c r="M2" s="114"/>
      <c r="N2" s="114"/>
      <c r="O2" s="4"/>
      <c r="P2" s="5"/>
    </row>
    <row r="3" spans="2:22" ht="20.25" customHeight="1" x14ac:dyDescent="0.3">
      <c r="B3" s="6"/>
      <c r="C3" s="7"/>
      <c r="D3" s="7"/>
      <c r="F3" s="8"/>
      <c r="G3" s="426"/>
      <c r="H3" s="426"/>
      <c r="I3" s="426"/>
      <c r="J3" s="426"/>
      <c r="K3" s="426"/>
      <c r="L3" s="455" t="s">
        <v>122</v>
      </c>
      <c r="M3" s="455"/>
      <c r="N3" s="455"/>
      <c r="O3" s="9"/>
      <c r="P3" s="10" t="s">
        <v>390</v>
      </c>
    </row>
    <row r="4" spans="2:22" ht="21.75" customHeight="1" x14ac:dyDescent="0.3">
      <c r="B4" s="427"/>
      <c r="C4" s="427"/>
      <c r="D4" s="427"/>
      <c r="E4" s="11"/>
      <c r="F4" s="12"/>
      <c r="G4" s="13"/>
      <c r="H4" s="14"/>
      <c r="I4" s="15"/>
      <c r="J4" s="16"/>
      <c r="K4" s="15"/>
      <c r="L4" s="455"/>
      <c r="M4" s="455"/>
      <c r="N4" s="455"/>
      <c r="O4" s="115"/>
      <c r="P4" s="116"/>
      <c r="Q4" s="117"/>
      <c r="R4" s="115"/>
      <c r="S4" s="115"/>
    </row>
    <row r="5" spans="2:22" ht="26.25" customHeight="1" x14ac:dyDescent="0.35">
      <c r="B5" s="428"/>
      <c r="C5" s="428"/>
      <c r="D5" s="428"/>
      <c r="E5" s="428"/>
      <c r="F5" s="21"/>
      <c r="G5" s="22"/>
      <c r="H5" s="23"/>
      <c r="I5" s="24"/>
      <c r="J5" s="429"/>
      <c r="K5" s="429"/>
      <c r="L5" s="17"/>
      <c r="M5" s="430"/>
      <c r="N5" s="430"/>
      <c r="O5" s="430"/>
      <c r="P5" s="430"/>
    </row>
    <row r="6" spans="2:22" ht="36" customHeight="1" x14ac:dyDescent="0.4">
      <c r="B6" s="118"/>
      <c r="C6" s="27"/>
      <c r="D6" s="27"/>
      <c r="E6" s="27"/>
      <c r="F6" s="27"/>
      <c r="G6" s="27"/>
      <c r="H6" s="28"/>
      <c r="I6" s="29"/>
      <c r="J6" s="25"/>
      <c r="K6" s="431"/>
      <c r="L6" s="431"/>
      <c r="M6" s="18"/>
      <c r="N6" s="18"/>
      <c r="O6" s="18"/>
      <c r="P6" s="31"/>
    </row>
    <row r="7" spans="2:22" ht="30" customHeight="1" x14ac:dyDescent="0.4">
      <c r="B7" s="119" t="s">
        <v>123</v>
      </c>
      <c r="C7" s="27"/>
      <c r="D7" s="27"/>
      <c r="E7" s="27"/>
      <c r="F7" s="27"/>
      <c r="G7" s="27"/>
      <c r="H7" s="28"/>
      <c r="I7" s="29"/>
      <c r="J7" s="25"/>
      <c r="K7" s="30"/>
      <c r="L7" s="30"/>
      <c r="M7" s="18"/>
      <c r="N7" s="18"/>
      <c r="O7" s="18"/>
      <c r="P7" s="31"/>
    </row>
    <row r="8" spans="2:22" ht="24.75" customHeight="1" x14ac:dyDescent="0.3">
      <c r="B8" s="120"/>
      <c r="C8" s="121"/>
      <c r="D8" s="34"/>
      <c r="E8" s="121"/>
      <c r="F8" s="415"/>
      <c r="G8" s="415"/>
      <c r="H8" s="35"/>
      <c r="I8" s="415"/>
      <c r="J8" s="415"/>
      <c r="K8" s="415"/>
      <c r="L8" s="416"/>
      <c r="M8" s="416"/>
      <c r="N8" s="37"/>
      <c r="O8" s="417"/>
      <c r="P8" s="417"/>
    </row>
    <row r="9" spans="2:22" ht="25.5" customHeight="1" x14ac:dyDescent="0.3">
      <c r="B9" s="418"/>
      <c r="C9" s="418"/>
      <c r="D9" s="418"/>
      <c r="E9" s="418"/>
      <c r="F9" s="418"/>
      <c r="G9" s="38"/>
      <c r="H9" s="453" t="s">
        <v>6</v>
      </c>
      <c r="I9" s="453"/>
      <c r="J9" s="453"/>
      <c r="K9" s="453"/>
      <c r="L9" s="453"/>
      <c r="M9" s="453"/>
      <c r="N9" s="40"/>
      <c r="O9" s="420" t="s">
        <v>124</v>
      </c>
      <c r="P9" s="420"/>
    </row>
    <row r="10" spans="2:22" ht="5.25" customHeight="1" x14ac:dyDescent="0.2">
      <c r="E10" s="8"/>
      <c r="F10" s="421"/>
      <c r="G10" s="421"/>
      <c r="H10" s="8"/>
      <c r="I10" s="41"/>
      <c r="J10" s="42"/>
      <c r="K10" s="42"/>
    </row>
    <row r="11" spans="2:22" s="122" customFormat="1" ht="23.1" customHeight="1" x14ac:dyDescent="0.2">
      <c r="B11" s="440" t="s">
        <v>125</v>
      </c>
      <c r="C11" s="440"/>
      <c r="D11" s="440"/>
      <c r="E11" s="440"/>
      <c r="F11" s="440"/>
      <c r="G11" s="440"/>
      <c r="H11" s="440"/>
      <c r="I11" s="440"/>
      <c r="J11" s="440"/>
      <c r="K11" s="440"/>
      <c r="L11" s="440"/>
      <c r="M11" s="440"/>
      <c r="N11" s="440"/>
      <c r="O11" s="440"/>
      <c r="P11" s="440"/>
    </row>
    <row r="12" spans="2:22" ht="21.75" customHeight="1" x14ac:dyDescent="0.2">
      <c r="B12" s="448" t="s">
        <v>126</v>
      </c>
      <c r="C12" s="448"/>
      <c r="D12" s="448"/>
      <c r="E12" s="448"/>
      <c r="F12" s="448"/>
      <c r="G12" s="451" t="s">
        <v>127</v>
      </c>
      <c r="H12" s="451"/>
      <c r="I12" s="451"/>
      <c r="J12" s="451"/>
      <c r="K12" s="451"/>
      <c r="L12" s="448" t="s">
        <v>128</v>
      </c>
      <c r="M12" s="448"/>
      <c r="N12" s="448"/>
      <c r="O12" s="448"/>
      <c r="P12" s="448"/>
      <c r="Q12" s="94"/>
      <c r="R12" s="444"/>
      <c r="S12" s="444"/>
    </row>
    <row r="13" spans="2:22" ht="10.5" customHeight="1" x14ac:dyDescent="0.2">
      <c r="B13" s="49"/>
      <c r="C13" s="14"/>
      <c r="D13" s="14"/>
      <c r="E13" s="85"/>
      <c r="F13" s="123"/>
      <c r="G13" s="49"/>
      <c r="H13" s="50"/>
      <c r="I13" s="85"/>
      <c r="J13" s="14"/>
      <c r="K13" s="14"/>
      <c r="L13" s="124"/>
      <c r="M13" s="14"/>
      <c r="N13" s="14"/>
      <c r="O13" s="14"/>
      <c r="P13" s="86"/>
      <c r="R13" s="444"/>
      <c r="S13" s="444"/>
    </row>
    <row r="14" spans="2:22" ht="168" customHeight="1" x14ac:dyDescent="0.3">
      <c r="B14" s="62"/>
      <c r="C14" s="61"/>
      <c r="D14" s="61"/>
      <c r="E14" s="77"/>
      <c r="F14" s="125"/>
      <c r="G14" s="49"/>
      <c r="H14" s="112"/>
      <c r="I14" s="14"/>
      <c r="J14" s="61"/>
      <c r="K14" s="14"/>
      <c r="L14" s="49"/>
      <c r="M14" s="61"/>
      <c r="N14" s="14"/>
      <c r="O14" s="14"/>
      <c r="P14" s="51"/>
      <c r="R14" s="444"/>
      <c r="S14" s="444"/>
      <c r="T14" s="452"/>
      <c r="U14" s="452"/>
      <c r="V14" s="452"/>
    </row>
    <row r="15" spans="2:22" ht="18" customHeight="1" x14ac:dyDescent="0.3">
      <c r="B15" s="62"/>
      <c r="C15" s="61"/>
      <c r="D15" s="61"/>
      <c r="E15" s="77"/>
      <c r="F15" s="127" t="s">
        <v>129</v>
      </c>
      <c r="G15" s="49"/>
      <c r="H15" s="112"/>
      <c r="I15" s="14"/>
      <c r="J15" s="61"/>
      <c r="K15" s="14"/>
      <c r="L15" s="49"/>
      <c r="M15" s="61"/>
      <c r="N15" s="14"/>
      <c r="O15" s="14"/>
      <c r="P15" s="127" t="s">
        <v>129</v>
      </c>
      <c r="R15" s="95"/>
      <c r="S15" s="95"/>
      <c r="T15" s="126"/>
      <c r="U15" s="126"/>
      <c r="V15" s="126"/>
    </row>
    <row r="16" spans="2:22" ht="18.75" customHeight="1" x14ac:dyDescent="0.25">
      <c r="B16" s="128" t="s">
        <v>130</v>
      </c>
      <c r="C16" s="60"/>
      <c r="D16" s="60"/>
      <c r="E16" s="129">
        <f>((Скидка!K15*(100-Скидка!$C$3))*Скидка!$D$4)/100</f>
        <v>11910.4</v>
      </c>
      <c r="F16" s="64">
        <f>((Скидка!J15*(100-Скидка!$C$3))*Скидка!$D$4)/100</f>
        <v>13338.88</v>
      </c>
      <c r="G16" s="130"/>
      <c r="H16" s="60"/>
      <c r="I16" s="65"/>
      <c r="J16" s="131"/>
      <c r="K16" s="60"/>
      <c r="L16" s="128" t="s">
        <v>131</v>
      </c>
      <c r="M16" s="60"/>
      <c r="N16" s="60"/>
      <c r="O16" s="65">
        <f>((Скидка!K24*(100-Скидка!$C$3))*Скидка!$D$4)/100</f>
        <v>10104.32</v>
      </c>
      <c r="P16" s="64">
        <f>((Скидка!J24*(100-Скидка!$C$3))*Скидка!$D$4)/100</f>
        <v>11317.76</v>
      </c>
      <c r="Q16" s="60"/>
      <c r="R16" s="61"/>
      <c r="S16" s="61"/>
    </row>
    <row r="17" spans="2:19" ht="18.75" customHeight="1" x14ac:dyDescent="0.25">
      <c r="B17" s="128" t="s">
        <v>132</v>
      </c>
      <c r="C17" s="60"/>
      <c r="D17" s="60"/>
      <c r="E17" s="129">
        <f>((Скидка!K16*(100-Скидка!$C$3))*Скидка!$D$4)/100</f>
        <v>13374.72</v>
      </c>
      <c r="F17" s="64">
        <f>((Скидка!J16*(100-Скидка!$C$3))*Скидка!$D$4)/100</f>
        <v>14981.12</v>
      </c>
      <c r="G17" s="130"/>
      <c r="H17" s="60"/>
      <c r="I17" s="65"/>
      <c r="J17" s="131"/>
      <c r="K17" s="60"/>
      <c r="L17" s="128" t="s">
        <v>133</v>
      </c>
      <c r="M17" s="60"/>
      <c r="N17" s="60"/>
      <c r="O17" s="65">
        <f>((Скидка!K25*(100-Скидка!$C$3))*Скидка!$D$4)/100</f>
        <v>11340.8</v>
      </c>
      <c r="P17" s="64">
        <f>((Скидка!J25*(100-Скидка!$C$3))*Скидка!$D$4)/100</f>
        <v>12701.44</v>
      </c>
      <c r="Q17" s="60"/>
      <c r="R17" s="61"/>
      <c r="S17" s="61"/>
    </row>
    <row r="18" spans="2:19" ht="18.75" customHeight="1" x14ac:dyDescent="0.3">
      <c r="B18" s="128" t="s">
        <v>134</v>
      </c>
      <c r="C18" s="60"/>
      <c r="D18" s="60"/>
      <c r="E18" s="129">
        <f>((Скидка!K17*(100-Скидка!$C$3))*Скидка!$D$4)/100</f>
        <v>14846.72</v>
      </c>
      <c r="F18" s="64">
        <f>((Скидка!J17*(100-Скидка!$C$3))*Скидка!$D$4)/100</f>
        <v>16629.759999999998</v>
      </c>
      <c r="G18" s="130"/>
      <c r="H18" s="60"/>
      <c r="I18" s="65"/>
      <c r="J18" s="131"/>
      <c r="K18" s="32" t="s">
        <v>129</v>
      </c>
      <c r="L18" s="128" t="s">
        <v>135</v>
      </c>
      <c r="M18" s="60"/>
      <c r="N18" s="60"/>
      <c r="O18" s="65">
        <f>((Скидка!K26*(100-Скидка!$C$3))*Скидка!$D$4)/100</f>
        <v>12577.28</v>
      </c>
      <c r="P18" s="64">
        <f>((Скидка!J26*(100-Скидка!$C$3))*Скидка!$D$4)/100</f>
        <v>14087.68</v>
      </c>
      <c r="Q18" s="60"/>
      <c r="R18" s="61"/>
      <c r="S18" s="61"/>
    </row>
    <row r="19" spans="2:19" ht="18.75" customHeight="1" x14ac:dyDescent="0.3">
      <c r="B19" s="132" t="s">
        <v>136</v>
      </c>
      <c r="C19" s="133"/>
      <c r="D19" s="134"/>
      <c r="E19" s="129">
        <f>((Скидка!K18*(100-Скидка!$C$3))*Скидка!$D$4)/100</f>
        <v>17916.16</v>
      </c>
      <c r="F19" s="64">
        <f>((Скидка!J18*(100-Скидка!$C$3))*Скидка!$D$4)/100</f>
        <v>20065.28</v>
      </c>
      <c r="G19" s="132" t="s">
        <v>137</v>
      </c>
      <c r="H19" s="133"/>
      <c r="I19" s="134"/>
      <c r="J19" s="134">
        <f>((Скидка!O18*(100-Скидка!$C$3))*Скидка!$D$4)/100</f>
        <v>14816</v>
      </c>
      <c r="K19" s="134">
        <f>((Скидка!N18*(100-Скидка!$C$3))*Скидка!$D$4)/100</f>
        <v>15804.16</v>
      </c>
      <c r="L19" s="132" t="s">
        <v>372</v>
      </c>
      <c r="M19" s="133"/>
      <c r="N19" s="134"/>
      <c r="O19" s="65">
        <f>((Скидка!K27*(100-Скидка!$C$3))*Скидка!$D$4)/100</f>
        <v>13813.76</v>
      </c>
      <c r="P19" s="64">
        <f>((Скидка!J27*(100-Скидка!$C$3))*Скидка!$D$4)/100</f>
        <v>15472.64</v>
      </c>
      <c r="Q19" s="76"/>
      <c r="R19" s="398"/>
      <c r="S19" s="398"/>
    </row>
    <row r="20" spans="2:19" s="122" customFormat="1" ht="23.1" customHeight="1" x14ac:dyDescent="0.2">
      <c r="B20" s="440" t="s">
        <v>125</v>
      </c>
      <c r="C20" s="440"/>
      <c r="D20" s="440"/>
      <c r="E20" s="440"/>
      <c r="F20" s="440"/>
      <c r="G20" s="440"/>
      <c r="H20" s="440"/>
      <c r="I20" s="440"/>
      <c r="J20" s="440"/>
      <c r="K20" s="440"/>
      <c r="L20" s="440"/>
      <c r="M20" s="440"/>
      <c r="N20" s="440"/>
      <c r="O20" s="440"/>
      <c r="P20" s="440"/>
    </row>
    <row r="21" spans="2:19" ht="21.75" customHeight="1" x14ac:dyDescent="0.2">
      <c r="B21" s="451" t="s">
        <v>138</v>
      </c>
      <c r="C21" s="451"/>
      <c r="D21" s="451"/>
      <c r="E21" s="451"/>
      <c r="F21" s="451"/>
      <c r="G21" s="448" t="s">
        <v>139</v>
      </c>
      <c r="H21" s="448"/>
      <c r="I21" s="448"/>
      <c r="J21" s="448"/>
      <c r="K21" s="448"/>
      <c r="L21" s="448" t="s">
        <v>140</v>
      </c>
      <c r="M21" s="448"/>
      <c r="N21" s="448"/>
      <c r="O21" s="448"/>
      <c r="P21" s="448"/>
      <c r="Q21" s="94"/>
      <c r="R21" s="444"/>
      <c r="S21" s="444"/>
    </row>
    <row r="22" spans="2:19" ht="171" customHeight="1" x14ac:dyDescent="0.25">
      <c r="B22" s="62"/>
      <c r="C22" s="14"/>
      <c r="D22" s="14"/>
      <c r="E22" s="14"/>
      <c r="F22" s="61"/>
      <c r="G22" s="49"/>
      <c r="H22" s="14"/>
      <c r="I22" s="14"/>
      <c r="J22" s="61"/>
      <c r="K22" s="51"/>
      <c r="L22" s="14"/>
      <c r="M22" s="61"/>
      <c r="N22" s="61"/>
      <c r="O22" s="61"/>
      <c r="P22" s="135"/>
      <c r="R22" s="444"/>
      <c r="S22" s="444"/>
    </row>
    <row r="23" spans="2:19" ht="18.75" customHeight="1" x14ac:dyDescent="0.3">
      <c r="B23" s="118"/>
      <c r="F23" s="131"/>
      <c r="G23" s="130"/>
      <c r="H23" s="60"/>
      <c r="I23" s="65"/>
      <c r="J23" s="131"/>
      <c r="K23" s="136"/>
      <c r="L23" s="65"/>
      <c r="M23" s="131"/>
      <c r="N23" s="137"/>
      <c r="O23" s="65"/>
      <c r="P23" s="64"/>
      <c r="Q23" s="60"/>
      <c r="R23" s="61"/>
      <c r="S23" s="61"/>
    </row>
    <row r="24" spans="2:19" ht="11.25" customHeight="1" x14ac:dyDescent="0.3">
      <c r="B24" s="118"/>
      <c r="F24" s="131"/>
      <c r="G24" s="130"/>
      <c r="H24" s="60"/>
      <c r="I24" s="65"/>
      <c r="J24" s="131"/>
      <c r="K24" s="136"/>
      <c r="L24" s="65"/>
      <c r="M24" s="131"/>
      <c r="N24" s="137"/>
      <c r="O24" s="65"/>
      <c r="P24" s="64"/>
      <c r="Q24" s="60"/>
      <c r="R24" s="61"/>
      <c r="S24" s="61"/>
    </row>
    <row r="25" spans="2:19" ht="18.75" customHeight="1" x14ac:dyDescent="0.3">
      <c r="B25" s="118"/>
      <c r="F25" s="32" t="s">
        <v>129</v>
      </c>
      <c r="G25" s="130"/>
      <c r="H25" s="60"/>
      <c r="I25" s="65"/>
      <c r="J25" s="131"/>
      <c r="K25" s="127" t="s">
        <v>129</v>
      </c>
      <c r="L25" s="65"/>
      <c r="M25" s="131"/>
      <c r="N25" s="60"/>
      <c r="O25" s="60"/>
      <c r="P25" s="127" t="s">
        <v>129</v>
      </c>
      <c r="Q25" s="60"/>
      <c r="R25" s="61"/>
      <c r="S25" s="61"/>
    </row>
    <row r="26" spans="2:19" ht="18.75" customHeight="1" x14ac:dyDescent="0.3">
      <c r="B26" s="132" t="s">
        <v>141</v>
      </c>
      <c r="C26" s="133"/>
      <c r="D26" s="134"/>
      <c r="E26" s="138">
        <f>((Скидка!O27*(100-Скидка!$C$3))*Скидка!$D$4)/100</f>
        <v>3952.64</v>
      </c>
      <c r="F26" s="134">
        <f>((Скидка!N27*(100-Скидка!$C$3))*Скидка!$D$4)/100</f>
        <v>4423.68</v>
      </c>
      <c r="G26" s="132" t="s">
        <v>142</v>
      </c>
      <c r="H26" s="139"/>
      <c r="I26" s="134"/>
      <c r="J26" s="134">
        <f>((Скидка!S27*(100-Скидка!$C$3))*Скидка!$D$4)/100</f>
        <v>3952.64</v>
      </c>
      <c r="K26" s="140">
        <f>((Скидка!R27*(100-Скидка!$C$3))*Скидка!$D$4)/100</f>
        <v>4423.68</v>
      </c>
      <c r="L26" s="141" t="s">
        <v>143</v>
      </c>
      <c r="M26" s="141"/>
      <c r="N26" s="139"/>
      <c r="O26" s="134">
        <f>((Скидка!W27*(100-Скидка!$C$3))*Скидка!$D$4)/100</f>
        <v>3269.12</v>
      </c>
      <c r="P26" s="140">
        <f>((Скидка!V27*(100-Скидка!$C$3))*Скидка!$D$4)/100</f>
        <v>3659.52</v>
      </c>
      <c r="Q26" s="60"/>
      <c r="R26" s="61"/>
      <c r="S26" s="61"/>
    </row>
    <row r="27" spans="2:19" s="122" customFormat="1" ht="23.1" customHeight="1" x14ac:dyDescent="0.2">
      <c r="B27" s="440" t="s">
        <v>144</v>
      </c>
      <c r="C27" s="440"/>
      <c r="D27" s="440"/>
      <c r="E27" s="440"/>
      <c r="F27" s="440"/>
      <c r="G27" s="440"/>
      <c r="H27" s="440"/>
      <c r="I27" s="440"/>
      <c r="J27" s="440"/>
      <c r="K27" s="440"/>
      <c r="L27" s="440"/>
      <c r="M27" s="440"/>
      <c r="N27" s="440"/>
      <c r="O27" s="440"/>
      <c r="P27" s="440"/>
      <c r="Q27" s="142"/>
      <c r="R27" s="143"/>
      <c r="S27" s="143"/>
    </row>
    <row r="28" spans="2:19" ht="18.75" customHeight="1" x14ac:dyDescent="0.25">
      <c r="B28" s="448" t="s">
        <v>145</v>
      </c>
      <c r="C28" s="448"/>
      <c r="D28" s="448"/>
      <c r="E28" s="448"/>
      <c r="F28" s="448"/>
      <c r="G28" s="448" t="s">
        <v>146</v>
      </c>
      <c r="H28" s="448"/>
      <c r="I28" s="448"/>
      <c r="J28" s="448"/>
      <c r="K28" s="448"/>
      <c r="L28" s="448" t="s">
        <v>147</v>
      </c>
      <c r="M28" s="448"/>
      <c r="N28" s="448"/>
      <c r="O28" s="448"/>
      <c r="P28" s="448"/>
      <c r="Q28" s="60"/>
      <c r="R28" s="61"/>
      <c r="S28" s="61"/>
    </row>
    <row r="29" spans="2:19" ht="18.75" customHeight="1" x14ac:dyDescent="0.3">
      <c r="B29" s="128"/>
      <c r="C29" s="137"/>
      <c r="D29" s="65"/>
      <c r="E29" s="65"/>
      <c r="F29" s="64"/>
      <c r="G29" s="128"/>
      <c r="H29" s="60"/>
      <c r="I29" s="65"/>
      <c r="J29" s="65"/>
      <c r="K29" s="64"/>
      <c r="L29" s="128"/>
      <c r="M29" s="131"/>
      <c r="N29" s="60"/>
      <c r="O29" s="65"/>
      <c r="P29" s="64"/>
      <c r="Q29" s="60"/>
      <c r="R29" s="61"/>
      <c r="S29" s="61"/>
    </row>
    <row r="30" spans="2:19" ht="18.75" customHeight="1" x14ac:dyDescent="0.3">
      <c r="B30" s="128"/>
      <c r="C30" s="137"/>
      <c r="D30" s="65"/>
      <c r="E30" s="65"/>
      <c r="F30" s="64"/>
      <c r="G30" s="128"/>
      <c r="H30" s="60"/>
      <c r="I30" s="65"/>
      <c r="J30" s="65"/>
      <c r="K30" s="64"/>
      <c r="L30" s="128"/>
      <c r="M30" s="131"/>
      <c r="N30" s="60"/>
      <c r="O30" s="65"/>
      <c r="P30" s="64"/>
      <c r="Q30" s="60"/>
      <c r="R30" s="61"/>
      <c r="S30" s="61"/>
    </row>
    <row r="31" spans="2:19" ht="18.75" customHeight="1" x14ac:dyDescent="0.3">
      <c r="B31" s="128"/>
      <c r="C31" s="137"/>
      <c r="D31" s="65"/>
      <c r="E31" s="65"/>
      <c r="F31" s="64"/>
      <c r="G31" s="128"/>
      <c r="H31" s="60"/>
      <c r="I31" s="65"/>
      <c r="J31" s="65"/>
      <c r="K31" s="64"/>
      <c r="L31" s="128"/>
      <c r="M31" s="131"/>
      <c r="N31" s="60"/>
      <c r="O31" s="65"/>
      <c r="P31" s="64"/>
      <c r="Q31" s="60"/>
      <c r="R31" s="61"/>
      <c r="S31" s="61"/>
    </row>
    <row r="32" spans="2:19" ht="18.75" customHeight="1" x14ac:dyDescent="0.3">
      <c r="B32" s="128"/>
      <c r="C32" s="137"/>
      <c r="D32" s="65"/>
      <c r="E32" s="65"/>
      <c r="F32" s="64"/>
      <c r="G32" s="128"/>
      <c r="H32" s="60"/>
      <c r="I32" s="65"/>
      <c r="J32" s="65"/>
      <c r="K32" s="64"/>
      <c r="L32" s="128"/>
      <c r="M32" s="131"/>
      <c r="N32" s="60"/>
      <c r="O32" s="65"/>
      <c r="P32" s="64"/>
      <c r="Q32" s="60"/>
      <c r="R32" s="61"/>
      <c r="S32" s="61"/>
    </row>
    <row r="33" spans="2:19" ht="18.75" customHeight="1" x14ac:dyDescent="0.3">
      <c r="B33" s="128"/>
      <c r="C33" s="137"/>
      <c r="D33" s="65"/>
      <c r="E33" s="65"/>
      <c r="F33" s="64"/>
      <c r="G33" s="128"/>
      <c r="H33" s="60"/>
      <c r="I33" s="65"/>
      <c r="J33" s="65"/>
      <c r="K33" s="64"/>
      <c r="L33" s="128"/>
      <c r="M33" s="131"/>
      <c r="N33" s="60"/>
      <c r="O33" s="65"/>
      <c r="P33" s="64"/>
      <c r="Q33" s="60"/>
      <c r="R33" s="61"/>
      <c r="S33" s="61"/>
    </row>
    <row r="34" spans="2:19" ht="18.75" customHeight="1" x14ac:dyDescent="0.3">
      <c r="B34" s="128"/>
      <c r="C34" s="137"/>
      <c r="D34" s="65"/>
      <c r="E34" s="65"/>
      <c r="F34" s="64"/>
      <c r="G34" s="128"/>
      <c r="H34" s="60"/>
      <c r="I34" s="65"/>
      <c r="J34" s="65"/>
      <c r="K34" s="64"/>
      <c r="L34" s="128"/>
      <c r="M34" s="131"/>
      <c r="N34" s="60"/>
      <c r="O34" s="65"/>
      <c r="P34" s="64"/>
      <c r="Q34" s="60"/>
      <c r="R34" s="61"/>
      <c r="S34" s="61"/>
    </row>
    <row r="35" spans="2:19" ht="18.75" customHeight="1" x14ac:dyDescent="0.3">
      <c r="B35" s="128"/>
      <c r="C35" s="137"/>
      <c r="D35" s="65"/>
      <c r="E35" s="65"/>
      <c r="F35" s="64"/>
      <c r="G35" s="128"/>
      <c r="H35" s="60"/>
      <c r="I35" s="65"/>
      <c r="J35" s="65"/>
      <c r="K35" s="64"/>
      <c r="L35" s="128"/>
      <c r="M35" s="131"/>
      <c r="N35" s="60"/>
      <c r="O35" s="65"/>
      <c r="P35" s="64"/>
      <c r="Q35" s="60"/>
      <c r="R35" s="61"/>
      <c r="S35" s="61"/>
    </row>
    <row r="36" spans="2:19" ht="18.75" customHeight="1" x14ac:dyDescent="0.3">
      <c r="B36" s="128"/>
      <c r="C36" s="137"/>
      <c r="D36" s="65"/>
      <c r="E36" s="65"/>
      <c r="F36" s="64"/>
      <c r="G36" s="128"/>
      <c r="H36" s="60"/>
      <c r="I36" s="65"/>
      <c r="J36" s="65"/>
      <c r="K36" s="64"/>
      <c r="L36" s="128"/>
      <c r="M36" s="131"/>
      <c r="N36" s="60"/>
      <c r="O36" s="65"/>
      <c r="P36" s="64"/>
      <c r="Q36" s="60"/>
      <c r="R36" s="61"/>
      <c r="S36" s="61"/>
    </row>
    <row r="37" spans="2:19" ht="18.75" customHeight="1" x14ac:dyDescent="0.3">
      <c r="B37" s="128"/>
      <c r="C37" s="137"/>
      <c r="D37" s="65"/>
      <c r="E37" s="65"/>
      <c r="F37" s="64"/>
      <c r="G37" s="128"/>
      <c r="H37" s="60"/>
      <c r="I37" s="65"/>
      <c r="J37" s="65"/>
      <c r="K37" s="64"/>
      <c r="L37" s="128"/>
      <c r="M37" s="131"/>
      <c r="N37" s="60"/>
      <c r="O37" s="65"/>
      <c r="P37" s="64"/>
      <c r="Q37" s="60"/>
      <c r="R37" s="61"/>
      <c r="S37" s="61"/>
    </row>
    <row r="38" spans="2:19" ht="6.75" customHeight="1" x14ac:dyDescent="0.3">
      <c r="B38" s="128"/>
      <c r="C38" s="137"/>
      <c r="D38" s="65"/>
      <c r="E38" s="65"/>
      <c r="F38" s="64"/>
      <c r="G38" s="128"/>
      <c r="H38" s="60"/>
      <c r="I38" s="65"/>
      <c r="J38" s="65"/>
      <c r="K38" s="64"/>
      <c r="L38" s="128"/>
      <c r="M38" s="131"/>
      <c r="N38" s="60"/>
      <c r="O38" s="65"/>
      <c r="P38" s="64"/>
      <c r="Q38" s="60"/>
      <c r="R38" s="61"/>
      <c r="S38" s="61"/>
    </row>
    <row r="39" spans="2:19" ht="18.75" customHeight="1" x14ac:dyDescent="0.3">
      <c r="B39" s="128"/>
      <c r="C39" s="137"/>
      <c r="D39" s="65"/>
      <c r="E39" s="65"/>
      <c r="F39" s="127" t="s">
        <v>129</v>
      </c>
      <c r="G39" s="128"/>
      <c r="H39" s="60"/>
      <c r="I39" s="65"/>
      <c r="J39" s="65"/>
      <c r="K39" s="127" t="s">
        <v>129</v>
      </c>
      <c r="L39" s="128"/>
      <c r="M39" s="131"/>
      <c r="N39" s="60"/>
      <c r="O39" s="65"/>
      <c r="P39" s="127" t="s">
        <v>129</v>
      </c>
      <c r="Q39" s="60"/>
      <c r="R39" s="61"/>
      <c r="S39" s="61"/>
    </row>
    <row r="40" spans="2:19" ht="18.75" customHeight="1" x14ac:dyDescent="0.3">
      <c r="B40" s="128" t="s">
        <v>148</v>
      </c>
      <c r="C40" s="137"/>
      <c r="D40" s="65"/>
      <c r="E40" s="129">
        <f>((Скидка!K39*(100-Скидка!$C$3))*Скидка!$D$4)/100</f>
        <v>18252.8</v>
      </c>
      <c r="F40" s="64">
        <f>((Скидка!J39*(100-Скидка!$C$3))*Скидка!$D$4)/100</f>
        <v>20442.88</v>
      </c>
      <c r="G40" s="128" t="s">
        <v>149</v>
      </c>
      <c r="H40" s="60"/>
      <c r="I40" s="65"/>
      <c r="J40" s="65">
        <f>((Скидка!O39*(100-Скидка!$C$3))*Скидка!$D$4)/100</f>
        <v>18734.080000000002</v>
      </c>
      <c r="K40" s="64">
        <f>((Скидка!N39*(100-Скидка!$C$3))*Скидка!$D$4)/100</f>
        <v>20984.32</v>
      </c>
      <c r="L40" s="128" t="s">
        <v>150</v>
      </c>
      <c r="M40" s="131"/>
      <c r="N40" s="60"/>
      <c r="O40" s="65">
        <f>((Скидка!S38*(100-Скидка!$C$3))*Скидка!$D$4)/100</f>
        <v>10353.92</v>
      </c>
      <c r="P40" s="64">
        <f>((Скидка!R38*(100-Скидка!$C$3))*Скидка!$D$4)/100</f>
        <v>11598.08</v>
      </c>
      <c r="Q40" s="60"/>
      <c r="R40" s="61"/>
      <c r="S40" s="61"/>
    </row>
    <row r="41" spans="2:19" ht="18.75" customHeight="1" x14ac:dyDescent="0.3">
      <c r="B41" s="128"/>
      <c r="C41" s="137"/>
      <c r="D41" s="65"/>
      <c r="E41" s="65"/>
      <c r="F41" s="64"/>
      <c r="G41" s="128"/>
      <c r="H41" s="60"/>
      <c r="I41" s="65"/>
      <c r="J41" s="65"/>
      <c r="K41" s="64"/>
      <c r="L41" s="128" t="s">
        <v>151</v>
      </c>
      <c r="M41" s="131"/>
      <c r="N41" s="60"/>
      <c r="O41" s="65">
        <f>((Скидка!S39*(100-Скидка!$C$3))*Скидка!$D$4)/100</f>
        <v>11503.36</v>
      </c>
      <c r="P41" s="64">
        <f>((Скидка!R39*(100-Скидка!$C$3))*Скидка!$D$4)/100</f>
        <v>12884.48</v>
      </c>
      <c r="Q41" s="60"/>
      <c r="R41" s="61"/>
      <c r="S41" s="61"/>
    </row>
    <row r="42" spans="2:19" ht="23.1" customHeight="1" x14ac:dyDescent="0.2">
      <c r="B42" s="440" t="s">
        <v>125</v>
      </c>
      <c r="C42" s="440"/>
      <c r="D42" s="440"/>
      <c r="E42" s="440"/>
      <c r="F42" s="440"/>
      <c r="G42" s="440"/>
      <c r="H42" s="440"/>
      <c r="I42" s="440"/>
      <c r="J42" s="440"/>
      <c r="K42" s="440"/>
      <c r="L42" s="440"/>
      <c r="M42" s="440"/>
      <c r="N42" s="440"/>
      <c r="O42" s="440"/>
      <c r="P42" s="440"/>
    </row>
    <row r="43" spans="2:19" ht="22.5" customHeight="1" x14ac:dyDescent="0.2">
      <c r="B43" s="448" t="s">
        <v>152</v>
      </c>
      <c r="C43" s="448"/>
      <c r="D43" s="448"/>
      <c r="E43" s="448"/>
      <c r="F43" s="448"/>
      <c r="G43" s="449" t="s">
        <v>153</v>
      </c>
      <c r="H43" s="449"/>
      <c r="I43" s="449"/>
      <c r="J43" s="449"/>
      <c r="K43" s="449"/>
      <c r="L43" s="448" t="s">
        <v>154</v>
      </c>
      <c r="M43" s="448"/>
      <c r="N43" s="448"/>
      <c r="O43" s="448"/>
      <c r="P43" s="448"/>
    </row>
    <row r="44" spans="2:19" ht="22.5" customHeight="1" x14ac:dyDescent="0.2">
      <c r="B44" s="144"/>
      <c r="C44" s="145"/>
      <c r="D44" s="145"/>
      <c r="E44" s="145"/>
      <c r="F44" s="146"/>
      <c r="G44" s="144"/>
      <c r="H44" s="145"/>
      <c r="I44" s="145"/>
      <c r="J44" s="145"/>
      <c r="K44" s="146"/>
      <c r="L44" s="145"/>
      <c r="M44" s="145"/>
      <c r="N44" s="145"/>
      <c r="O44" s="145"/>
      <c r="P44" s="146"/>
    </row>
    <row r="45" spans="2:19" ht="22.5" customHeight="1" x14ac:dyDescent="0.2">
      <c r="B45" s="144"/>
      <c r="C45" s="145"/>
      <c r="D45" s="145"/>
      <c r="E45" s="145"/>
      <c r="F45" s="146"/>
      <c r="G45" s="144"/>
      <c r="H45" s="145"/>
      <c r="I45" s="145"/>
      <c r="J45" s="145"/>
      <c r="K45" s="146"/>
      <c r="L45" s="145"/>
      <c r="M45" s="145"/>
      <c r="N45" s="145"/>
      <c r="O45" s="145"/>
      <c r="P45" s="146"/>
    </row>
    <row r="46" spans="2:19" ht="22.5" customHeight="1" x14ac:dyDescent="0.2">
      <c r="B46" s="144"/>
      <c r="C46" s="145"/>
      <c r="D46" s="145"/>
      <c r="E46" s="145"/>
      <c r="F46" s="146"/>
      <c r="G46" s="144"/>
      <c r="H46" s="145"/>
      <c r="I46" s="145"/>
      <c r="J46" s="145"/>
      <c r="K46" s="146"/>
      <c r="L46" s="145"/>
      <c r="M46" s="145"/>
      <c r="N46" s="145"/>
      <c r="O46" s="145"/>
      <c r="P46" s="146"/>
    </row>
    <row r="47" spans="2:19" ht="22.5" customHeight="1" x14ac:dyDescent="0.2">
      <c r="B47" s="144"/>
      <c r="C47" s="145"/>
      <c r="D47" s="145"/>
      <c r="E47" s="145"/>
      <c r="F47" s="146"/>
      <c r="G47" s="144"/>
      <c r="H47" s="145"/>
      <c r="I47" s="145"/>
      <c r="J47" s="145"/>
      <c r="K47" s="146"/>
      <c r="L47" s="145"/>
      <c r="M47" s="145"/>
      <c r="N47" s="145"/>
      <c r="O47" s="145"/>
      <c r="P47" s="146"/>
    </row>
    <row r="48" spans="2:19" ht="22.5" customHeight="1" x14ac:dyDescent="0.2">
      <c r="B48" s="144"/>
      <c r="C48" s="145"/>
      <c r="D48" s="145"/>
      <c r="E48" s="145"/>
      <c r="F48" s="146"/>
      <c r="G48" s="144"/>
      <c r="H48" s="145"/>
      <c r="I48" s="145"/>
      <c r="J48" s="145"/>
      <c r="K48" s="146"/>
      <c r="L48" s="145"/>
      <c r="M48" s="145"/>
      <c r="N48" s="145"/>
      <c r="O48" s="145"/>
      <c r="P48" s="146"/>
    </row>
    <row r="49" spans="2:19" ht="22.5" customHeight="1" x14ac:dyDescent="0.3">
      <c r="B49" s="144"/>
      <c r="C49" s="145"/>
      <c r="D49" s="145"/>
      <c r="E49" s="145"/>
      <c r="F49" s="127" t="s">
        <v>129</v>
      </c>
      <c r="G49" s="144"/>
      <c r="H49" s="145"/>
      <c r="I49" s="145"/>
      <c r="J49" s="145"/>
      <c r="K49" s="127" t="s">
        <v>129</v>
      </c>
      <c r="L49" s="145"/>
      <c r="M49" s="145"/>
      <c r="N49" s="145"/>
      <c r="O49" s="145"/>
      <c r="P49" s="127" t="s">
        <v>129</v>
      </c>
    </row>
    <row r="50" spans="2:19" ht="22.5" customHeight="1" x14ac:dyDescent="0.25">
      <c r="B50" s="128" t="s">
        <v>155</v>
      </c>
      <c r="C50" s="145"/>
      <c r="D50" s="145"/>
      <c r="E50" s="129">
        <f>((Скидка!W38*(100-Скидка!$C$3))*Скидка!$D$4)/100</f>
        <v>10023.68</v>
      </c>
      <c r="F50" s="64">
        <f>((Скидка!V38*(100-Скидка!$C$3))*Скидка!$D$4)/100</f>
        <v>11226.88</v>
      </c>
      <c r="G50" s="128" t="s">
        <v>156</v>
      </c>
      <c r="H50" s="145"/>
      <c r="I50" s="145"/>
      <c r="J50" s="65">
        <f>((Скидка!O33*(100-Скидка!$C$3))*Скидка!$D$4)/100</f>
        <v>3207.68</v>
      </c>
      <c r="K50" s="64">
        <f>((Скидка!N33*(100-Скидка!$C$3))*Скидка!$D$4)/100</f>
        <v>3594.24</v>
      </c>
      <c r="L50" s="147" t="s">
        <v>157</v>
      </c>
      <c r="M50" s="145"/>
      <c r="N50" s="145"/>
      <c r="O50" s="65">
        <f>((Скидка!K33*(100-Скидка!$C$3))*Скидка!$D$4)/100</f>
        <v>1671.68</v>
      </c>
      <c r="P50" s="64">
        <f>((Скидка!J33*(100-Скидка!$C$3))*Скидка!$D$4)/100</f>
        <v>1868.8</v>
      </c>
    </row>
    <row r="51" spans="2:19" ht="22.5" customHeight="1" x14ac:dyDescent="0.25">
      <c r="B51" s="132" t="s">
        <v>158</v>
      </c>
      <c r="C51" s="148"/>
      <c r="D51" s="148"/>
      <c r="E51" s="129">
        <f>((Скидка!W39*(100-Скидка!$C$3))*Скидка!$D$4)/100</f>
        <v>11169.28</v>
      </c>
      <c r="F51" s="140">
        <f>((Скидка!V39*(100-Скидка!$C$3))*Скидка!$D$4)/100</f>
        <v>12512</v>
      </c>
      <c r="G51" s="149"/>
      <c r="H51" s="148"/>
      <c r="I51" s="148"/>
      <c r="J51" s="148"/>
      <c r="K51" s="150"/>
      <c r="L51" s="148"/>
      <c r="M51" s="148"/>
      <c r="N51" s="148"/>
      <c r="O51" s="148"/>
      <c r="P51" s="150"/>
    </row>
    <row r="52" spans="2:19" ht="23.1" customHeight="1" x14ac:dyDescent="0.35">
      <c r="B52" s="450" t="s">
        <v>159</v>
      </c>
      <c r="C52" s="450"/>
      <c r="D52" s="450"/>
      <c r="E52" s="450"/>
      <c r="F52" s="450"/>
      <c r="G52" s="450"/>
      <c r="H52" s="450"/>
      <c r="I52" s="450"/>
      <c r="J52" s="440" t="s">
        <v>160</v>
      </c>
      <c r="K52" s="440"/>
      <c r="L52" s="440"/>
      <c r="M52" s="440"/>
      <c r="N52" s="440"/>
      <c r="O52" s="440"/>
      <c r="P52" s="440"/>
    </row>
    <row r="53" spans="2:19" ht="23.25" customHeight="1" x14ac:dyDescent="0.3">
      <c r="B53" s="151"/>
      <c r="C53" s="152"/>
      <c r="D53" s="152"/>
      <c r="E53" s="441" t="s">
        <v>161</v>
      </c>
      <c r="F53" s="441"/>
      <c r="G53" s="441"/>
      <c r="H53" s="153"/>
      <c r="I53" s="90"/>
      <c r="J53" s="442" t="s">
        <v>162</v>
      </c>
      <c r="K53" s="442"/>
      <c r="L53" s="442"/>
      <c r="M53" s="443" t="s">
        <v>163</v>
      </c>
      <c r="N53" s="443"/>
      <c r="O53" s="443"/>
      <c r="P53" s="443"/>
      <c r="Q53" s="94"/>
      <c r="R53" s="444"/>
      <c r="S53" s="444"/>
    </row>
    <row r="54" spans="2:19" ht="21.75" customHeight="1" x14ac:dyDescent="0.25">
      <c r="B54" s="49"/>
      <c r="C54" s="14"/>
      <c r="D54" s="14"/>
      <c r="E54" s="445" t="s">
        <v>164</v>
      </c>
      <c r="F54" s="445"/>
      <c r="G54" s="445"/>
      <c r="I54" s="155">
        <f>((Скидка!S15*(100-Скидка!$C$3))*Скидка!$D$4)/100</f>
        <v>9369.6</v>
      </c>
      <c r="J54" s="118"/>
      <c r="L54" s="156"/>
      <c r="M54" s="157"/>
      <c r="N54" s="157"/>
      <c r="O54" s="157"/>
      <c r="P54" s="156"/>
      <c r="R54" s="444"/>
      <c r="S54" s="444"/>
    </row>
    <row r="55" spans="2:19" ht="21.75" customHeight="1" x14ac:dyDescent="0.25">
      <c r="B55" s="49"/>
      <c r="C55" s="14"/>
      <c r="D55" s="14"/>
      <c r="E55" s="446" t="s">
        <v>165</v>
      </c>
      <c r="F55" s="446"/>
      <c r="G55" s="446"/>
      <c r="I55" s="155">
        <f>((Скидка!S16*(100-Скидка!$C$3))*Скидка!$D$4)/100</f>
        <v>10301.44</v>
      </c>
      <c r="J55" s="118"/>
      <c r="L55" s="156"/>
      <c r="M55" s="157"/>
      <c r="N55" s="157"/>
      <c r="O55" s="157"/>
      <c r="P55" s="156"/>
      <c r="R55" s="444"/>
      <c r="S55" s="444"/>
    </row>
    <row r="56" spans="2:19" ht="21.75" customHeight="1" x14ac:dyDescent="0.25">
      <c r="B56" s="49"/>
      <c r="C56" s="14"/>
      <c r="D56" s="14"/>
      <c r="E56" s="446" t="s">
        <v>166</v>
      </c>
      <c r="F56" s="446"/>
      <c r="G56" s="446"/>
      <c r="I56" s="155">
        <f>((Скидка!S17*(100-Скидка!$C$3))*Скидка!$D$4)/100</f>
        <v>11352.32</v>
      </c>
      <c r="J56" s="118"/>
      <c r="L56" s="156"/>
      <c r="M56" s="157"/>
      <c r="N56" s="157"/>
      <c r="O56" s="157"/>
      <c r="P56" s="156"/>
      <c r="R56" s="444"/>
      <c r="S56" s="444"/>
    </row>
    <row r="57" spans="2:19" ht="21.75" customHeight="1" x14ac:dyDescent="0.25">
      <c r="B57" s="49"/>
      <c r="C57" s="14"/>
      <c r="D57" s="14"/>
      <c r="E57" s="446" t="s">
        <v>167</v>
      </c>
      <c r="F57" s="446"/>
      <c r="G57" s="446"/>
      <c r="I57" s="155">
        <f>((Скидка!S18*(100-Скидка!$C$3))*Скидка!$D$4)/100</f>
        <v>12808.96</v>
      </c>
      <c r="J57" s="118"/>
      <c r="L57" s="156"/>
      <c r="M57" s="157"/>
      <c r="N57" s="157"/>
      <c r="O57" s="157"/>
      <c r="P57" s="156"/>
      <c r="R57" s="444"/>
      <c r="S57" s="444"/>
    </row>
    <row r="58" spans="2:19" ht="8.25" customHeight="1" x14ac:dyDescent="0.2">
      <c r="B58" s="49"/>
      <c r="C58" s="14"/>
      <c r="D58" s="14"/>
      <c r="E58" s="158"/>
      <c r="F58" s="159"/>
      <c r="G58" s="160"/>
      <c r="H58" s="160"/>
      <c r="I58" s="161"/>
      <c r="J58" s="118"/>
      <c r="L58" s="156"/>
      <c r="M58" s="157"/>
      <c r="N58" s="157"/>
      <c r="O58" s="157"/>
      <c r="P58" s="156"/>
      <c r="R58" s="444"/>
      <c r="S58" s="444"/>
    </row>
    <row r="59" spans="2:19" ht="29.25" customHeight="1" x14ac:dyDescent="0.3">
      <c r="B59" s="62"/>
      <c r="C59" s="14"/>
      <c r="D59" s="14"/>
      <c r="E59" s="447" t="s">
        <v>168</v>
      </c>
      <c r="F59" s="447"/>
      <c r="G59" s="447"/>
      <c r="H59" s="162"/>
      <c r="I59" s="90"/>
      <c r="J59" s="118"/>
      <c r="L59" s="31"/>
      <c r="M59" s="61"/>
      <c r="N59" s="14"/>
      <c r="O59" s="14"/>
      <c r="P59" s="51"/>
      <c r="R59" s="444"/>
      <c r="S59" s="444"/>
    </row>
    <row r="60" spans="2:19" ht="21.75" customHeight="1" x14ac:dyDescent="0.25">
      <c r="B60" s="62"/>
      <c r="C60" s="14"/>
      <c r="D60" s="14"/>
      <c r="E60" s="437" t="s">
        <v>169</v>
      </c>
      <c r="F60" s="437"/>
      <c r="G60" s="437"/>
      <c r="I60" s="155">
        <f>((Скидка!W15*(100-Скидка!$C$3))*Скидка!$D$4)/100</f>
        <v>12739.84</v>
      </c>
      <c r="J60" s="118"/>
      <c r="K60" s="164"/>
      <c r="L60" s="165"/>
      <c r="M60" s="164"/>
      <c r="N60" s="164"/>
      <c r="O60" s="164"/>
      <c r="P60" s="51"/>
      <c r="R60" s="95"/>
      <c r="S60" s="95"/>
    </row>
    <row r="61" spans="2:19" ht="21.75" customHeight="1" x14ac:dyDescent="0.25">
      <c r="B61" s="62"/>
      <c r="C61" s="14"/>
      <c r="D61" s="14"/>
      <c r="E61" s="438" t="s">
        <v>170</v>
      </c>
      <c r="F61" s="438"/>
      <c r="G61" s="438"/>
      <c r="I61" s="155">
        <f>((Скидка!W16*(100-Скидка!$C$3))*Скидка!$D$4)/100</f>
        <v>14000.64</v>
      </c>
      <c r="J61" s="118"/>
      <c r="K61" s="164"/>
      <c r="L61" s="165"/>
      <c r="M61" s="164"/>
      <c r="N61" s="164"/>
      <c r="O61" s="164"/>
      <c r="P61" s="51"/>
      <c r="R61" s="95"/>
      <c r="S61" s="95"/>
    </row>
    <row r="62" spans="2:19" ht="21.75" customHeight="1" x14ac:dyDescent="0.25">
      <c r="B62" s="62"/>
      <c r="C62" s="14"/>
      <c r="D62" s="14"/>
      <c r="E62" s="438" t="s">
        <v>171</v>
      </c>
      <c r="F62" s="438"/>
      <c r="G62" s="438"/>
      <c r="I62" s="155">
        <f>((Скидка!W17*(100-Скидка!$C$3))*Скидка!$D$4)/100</f>
        <v>15432.96</v>
      </c>
      <c r="J62" s="118"/>
      <c r="K62" s="164"/>
      <c r="L62" s="165"/>
      <c r="M62" s="164"/>
      <c r="N62" s="164"/>
      <c r="O62" s="164"/>
      <c r="P62" s="51"/>
      <c r="R62" s="95"/>
      <c r="S62" s="95"/>
    </row>
    <row r="63" spans="2:19" ht="21.75" customHeight="1" x14ac:dyDescent="0.25">
      <c r="B63" s="166"/>
      <c r="C63" s="167"/>
      <c r="D63" s="167"/>
      <c r="E63" s="439" t="s">
        <v>172</v>
      </c>
      <c r="F63" s="439"/>
      <c r="G63" s="439"/>
      <c r="I63" s="155">
        <f>((Скидка!W18*(100-Скидка!$C$3))*Скидка!$D$4)/100</f>
        <v>17416.96</v>
      </c>
      <c r="J63" s="132" t="s">
        <v>173</v>
      </c>
      <c r="K63" s="168"/>
      <c r="L63" s="140">
        <f>((Скидка!W33*(100-Скидка!$C$3))*Скидка!$D$4)/100</f>
        <v>2106.88</v>
      </c>
      <c r="M63" s="141" t="s">
        <v>174</v>
      </c>
      <c r="N63" s="168"/>
      <c r="O63" s="168"/>
      <c r="P63" s="140">
        <f>((Скидка!S33*(100-Скидка!$C$3))*Скидка!$D$4)/100</f>
        <v>994.56</v>
      </c>
      <c r="R63" s="95"/>
      <c r="S63" s="95"/>
    </row>
    <row r="64" spans="2:19" ht="23.1" customHeight="1" x14ac:dyDescent="0.2">
      <c r="B64" s="440" t="s">
        <v>175</v>
      </c>
      <c r="C64" s="440"/>
      <c r="D64" s="440"/>
      <c r="E64" s="440"/>
      <c r="F64" s="440"/>
      <c r="G64" s="440"/>
      <c r="H64" s="440"/>
      <c r="I64" s="440"/>
      <c r="J64" s="440"/>
      <c r="K64" s="440"/>
      <c r="L64" s="440"/>
      <c r="M64" s="440"/>
      <c r="N64" s="440"/>
      <c r="O64" s="440"/>
      <c r="P64" s="440"/>
    </row>
    <row r="65" spans="2:19" ht="23.1" customHeight="1" x14ac:dyDescent="0.2">
      <c r="B65" s="435" t="s">
        <v>176</v>
      </c>
      <c r="C65" s="435"/>
      <c r="D65" s="435"/>
      <c r="E65" s="435"/>
      <c r="F65" s="435"/>
      <c r="G65" s="436" t="s">
        <v>177</v>
      </c>
      <c r="H65" s="436"/>
      <c r="I65" s="436"/>
      <c r="J65" s="436"/>
      <c r="K65" s="436"/>
      <c r="L65" s="436" t="s">
        <v>178</v>
      </c>
      <c r="M65" s="436"/>
      <c r="N65" s="436"/>
      <c r="O65" s="436"/>
      <c r="P65" s="436"/>
    </row>
    <row r="66" spans="2:19" ht="21.75" customHeight="1" x14ac:dyDescent="0.2">
      <c r="B66" s="169" t="s">
        <v>179</v>
      </c>
      <c r="C66" s="170"/>
      <c r="D66" s="170"/>
      <c r="E66" s="170"/>
      <c r="F66" s="170"/>
      <c r="G66" s="171"/>
      <c r="H66" s="170"/>
      <c r="I66" s="170"/>
      <c r="J66" s="170"/>
      <c r="K66" s="172"/>
      <c r="L66" s="157"/>
      <c r="M66" s="170"/>
      <c r="N66" s="170"/>
      <c r="O66" s="170"/>
      <c r="P66" s="172"/>
    </row>
    <row r="67" spans="2:19" ht="134.25" customHeight="1" x14ac:dyDescent="0.25">
      <c r="B67" s="62"/>
      <c r="C67" s="61"/>
      <c r="D67" s="61"/>
      <c r="E67" s="77"/>
      <c r="F67" s="61"/>
      <c r="G67" s="49"/>
      <c r="H67" s="112"/>
      <c r="I67" s="14"/>
      <c r="J67" s="61"/>
      <c r="K67" s="31"/>
      <c r="L67" s="14"/>
      <c r="M67" s="61"/>
      <c r="N67" s="14"/>
      <c r="O67" s="14"/>
      <c r="P67" s="51"/>
    </row>
    <row r="68" spans="2:19" ht="18.75" customHeight="1" x14ac:dyDescent="0.25">
      <c r="B68" s="432" t="s">
        <v>180</v>
      </c>
      <c r="C68" s="432"/>
      <c r="D68" s="432"/>
      <c r="E68" s="432"/>
      <c r="F68" s="432"/>
      <c r="G68" s="433" t="s">
        <v>181</v>
      </c>
      <c r="H68" s="433"/>
      <c r="I68" s="433"/>
      <c r="J68" s="433"/>
      <c r="K68" s="433"/>
      <c r="L68" s="434" t="s">
        <v>181</v>
      </c>
      <c r="M68" s="434"/>
      <c r="N68" s="434"/>
      <c r="O68" s="434"/>
      <c r="P68" s="434"/>
      <c r="Q68" s="60"/>
      <c r="R68" s="61"/>
      <c r="S68" s="61"/>
    </row>
    <row r="69" spans="2:19" ht="18.75" customHeight="1" x14ac:dyDescent="0.25">
      <c r="B69" s="432" t="s">
        <v>182</v>
      </c>
      <c r="C69" s="432"/>
      <c r="D69" s="432"/>
      <c r="E69" s="432"/>
      <c r="F69" s="432"/>
      <c r="G69" s="433" t="s">
        <v>182</v>
      </c>
      <c r="H69" s="433"/>
      <c r="I69" s="433"/>
      <c r="J69" s="433"/>
      <c r="K69" s="433"/>
      <c r="L69" s="434" t="s">
        <v>182</v>
      </c>
      <c r="M69" s="434"/>
      <c r="N69" s="434"/>
      <c r="O69" s="434"/>
      <c r="P69" s="434"/>
      <c r="Q69" s="60"/>
      <c r="R69" s="61"/>
      <c r="S69" s="61"/>
    </row>
    <row r="70" spans="2:19" ht="18.75" customHeight="1" x14ac:dyDescent="0.25">
      <c r="B70" s="432" t="s">
        <v>183</v>
      </c>
      <c r="C70" s="432"/>
      <c r="D70" s="432"/>
      <c r="E70" s="432"/>
      <c r="F70" s="432"/>
      <c r="G70" s="433" t="s">
        <v>184</v>
      </c>
      <c r="H70" s="433"/>
      <c r="I70" s="433"/>
      <c r="J70" s="433"/>
      <c r="K70" s="433"/>
      <c r="L70" s="434" t="s">
        <v>185</v>
      </c>
      <c r="M70" s="434"/>
      <c r="N70" s="434"/>
      <c r="O70" s="434"/>
      <c r="P70" s="434"/>
      <c r="Q70" s="60"/>
      <c r="R70" s="61"/>
      <c r="S70" s="61"/>
    </row>
    <row r="71" spans="2:19" ht="18.75" customHeight="1" x14ac:dyDescent="0.25">
      <c r="B71" s="432" t="s">
        <v>186</v>
      </c>
      <c r="C71" s="432"/>
      <c r="D71" s="432"/>
      <c r="E71" s="432"/>
      <c r="F71" s="432"/>
      <c r="G71" s="433" t="s">
        <v>186</v>
      </c>
      <c r="H71" s="433"/>
      <c r="I71" s="433"/>
      <c r="J71" s="433"/>
      <c r="K71" s="433"/>
      <c r="L71" s="434" t="s">
        <v>186</v>
      </c>
      <c r="M71" s="434"/>
      <c r="N71" s="434"/>
      <c r="O71" s="434"/>
      <c r="P71" s="434"/>
      <c r="Q71" s="60"/>
      <c r="R71" s="61"/>
      <c r="S71" s="61"/>
    </row>
    <row r="72" spans="2:19" ht="18.75" customHeight="1" x14ac:dyDescent="0.25">
      <c r="B72" s="432" t="s">
        <v>187</v>
      </c>
      <c r="C72" s="432"/>
      <c r="D72" s="432"/>
      <c r="E72" s="432"/>
      <c r="F72" s="432"/>
      <c r="G72" s="433" t="s">
        <v>187</v>
      </c>
      <c r="H72" s="433"/>
      <c r="I72" s="433"/>
      <c r="J72" s="433"/>
      <c r="K72" s="433"/>
      <c r="L72" s="434" t="s">
        <v>187</v>
      </c>
      <c r="M72" s="434"/>
      <c r="N72" s="434"/>
      <c r="O72" s="434"/>
      <c r="P72" s="434"/>
      <c r="Q72" s="60"/>
      <c r="R72" s="61"/>
      <c r="S72" s="61"/>
    </row>
    <row r="73" spans="2:19" ht="18.75" customHeight="1" x14ac:dyDescent="0.3">
      <c r="B73" s="71" t="s">
        <v>188</v>
      </c>
      <c r="C73" s="134"/>
      <c r="D73" s="134"/>
      <c r="E73" s="141"/>
      <c r="F73" s="134">
        <f>((Скидка!L52*(100-Скидка!$C$3))*Скидка!$D$4)/100</f>
        <v>10684.16</v>
      </c>
      <c r="G73" s="71" t="s">
        <v>188</v>
      </c>
      <c r="H73" s="134"/>
      <c r="I73" s="134"/>
      <c r="J73" s="141"/>
      <c r="K73" s="140">
        <f>((Скидка!R52*(100-Скидка!$C$3))*Скидка!$D$4)/100</f>
        <v>11869.44</v>
      </c>
      <c r="L73" s="75" t="s">
        <v>188</v>
      </c>
      <c r="M73" s="134"/>
      <c r="N73" s="134"/>
      <c r="O73" s="141"/>
      <c r="P73" s="140">
        <f>((Скидка!W52*(100-Скидка!$C$3))*Скидка!$D$4)/100</f>
        <v>13056</v>
      </c>
      <c r="Q73" s="76"/>
      <c r="R73" s="398"/>
      <c r="S73" s="398"/>
    </row>
    <row r="74" spans="2:19" ht="22.5" customHeight="1" x14ac:dyDescent="0.3">
      <c r="B74" s="91" t="s">
        <v>374</v>
      </c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3"/>
      <c r="N74" s="93"/>
      <c r="O74" s="93"/>
      <c r="P74" s="31"/>
      <c r="Q74" s="94"/>
      <c r="R74" s="95"/>
      <c r="S74" s="95"/>
    </row>
    <row r="75" spans="2:19" ht="22.5" customHeight="1" x14ac:dyDescent="0.3">
      <c r="B75" s="91" t="s">
        <v>375</v>
      </c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3"/>
      <c r="N75" s="93"/>
      <c r="O75" s="93"/>
      <c r="P75" s="31"/>
      <c r="Q75" s="94"/>
      <c r="R75" s="95"/>
      <c r="S75" s="95"/>
    </row>
    <row r="76" spans="2:19" ht="22.5" customHeight="1" x14ac:dyDescent="0.3">
      <c r="B76" s="91" t="s">
        <v>376</v>
      </c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3"/>
      <c r="N76" s="93"/>
      <c r="O76" s="93"/>
      <c r="P76" s="31"/>
      <c r="Q76" s="94"/>
      <c r="R76" s="95"/>
      <c r="S76" s="95"/>
    </row>
    <row r="77" spans="2:19" ht="22.5" customHeight="1" x14ac:dyDescent="0.3">
      <c r="B77" s="91" t="s">
        <v>377</v>
      </c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3"/>
      <c r="N77" s="93"/>
      <c r="O77" s="93"/>
      <c r="P77" s="31"/>
      <c r="Q77" s="94"/>
      <c r="R77" s="95"/>
      <c r="S77" s="95"/>
    </row>
    <row r="78" spans="2:19" ht="22.5" customHeight="1" x14ac:dyDescent="0.3">
      <c r="B78" s="91" t="s">
        <v>378</v>
      </c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3"/>
      <c r="N78" s="93"/>
      <c r="O78" s="93"/>
      <c r="P78" s="31"/>
      <c r="Q78" s="94"/>
      <c r="R78" s="392"/>
      <c r="S78" s="392"/>
    </row>
    <row r="79" spans="2:19" ht="22.5" customHeight="1" x14ac:dyDescent="0.3">
      <c r="B79" s="96" t="s">
        <v>119</v>
      </c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01"/>
      <c r="Q79" s="60"/>
      <c r="R79" s="399"/>
      <c r="S79" s="399"/>
    </row>
    <row r="80" spans="2:19" ht="15.75" customHeight="1" x14ac:dyDescent="0.25">
      <c r="B80" s="400"/>
      <c r="C80" s="400"/>
      <c r="D80" s="103"/>
      <c r="Q80" s="60"/>
      <c r="R80" s="399"/>
      <c r="S80" s="399"/>
    </row>
    <row r="81" spans="2:19" ht="15.75" customHeight="1" x14ac:dyDescent="0.25">
      <c r="B81" s="400"/>
      <c r="C81" s="400"/>
      <c r="D81" s="104"/>
      <c r="E81" s="400"/>
      <c r="F81" s="400"/>
      <c r="G81" s="400"/>
      <c r="H81" s="400"/>
      <c r="I81" s="400"/>
      <c r="J81" s="400"/>
      <c r="K81" s="400"/>
      <c r="L81" s="400"/>
      <c r="M81" s="400"/>
      <c r="N81" s="400"/>
      <c r="O81" s="400"/>
      <c r="Q81" s="60"/>
      <c r="R81" s="61"/>
      <c r="S81" s="61"/>
    </row>
    <row r="82" spans="2:19" ht="15.75" customHeight="1" x14ac:dyDescent="0.3">
      <c r="B82" s="397"/>
      <c r="C82" s="397"/>
      <c r="D82" s="397"/>
      <c r="E82" s="397"/>
      <c r="F82" s="397"/>
      <c r="G82" s="397"/>
      <c r="H82" s="397"/>
      <c r="I82" s="397"/>
      <c r="J82" s="397"/>
      <c r="K82" s="397"/>
      <c r="L82" s="397"/>
      <c r="M82" s="397"/>
      <c r="N82" s="397"/>
      <c r="O82" s="397"/>
      <c r="Q82" s="76"/>
      <c r="R82" s="398"/>
      <c r="S82" s="398"/>
    </row>
    <row r="83" spans="2:19" ht="15.75" customHeight="1" x14ac:dyDescent="0.3">
      <c r="C83" s="76"/>
      <c r="D83" s="105"/>
      <c r="F83" s="76"/>
      <c r="G83" s="105"/>
      <c r="I83" s="76"/>
      <c r="J83" s="105"/>
      <c r="L83" s="105"/>
      <c r="N83" s="76"/>
      <c r="O83" s="105"/>
    </row>
    <row r="84" spans="2:19" ht="15.75" customHeight="1" x14ac:dyDescent="0.2">
      <c r="C84" s="106"/>
      <c r="D84" s="107"/>
      <c r="E84" s="50"/>
      <c r="F84" s="108"/>
      <c r="I84" s="107"/>
      <c r="J84" s="50"/>
      <c r="K84" s="108"/>
    </row>
    <row r="85" spans="2:19" ht="15.75" customHeight="1" x14ac:dyDescent="0.2"/>
    <row r="86" spans="2:19" ht="15.75" customHeight="1" x14ac:dyDescent="0.25">
      <c r="D86" s="109"/>
      <c r="E86" s="50"/>
      <c r="F86" s="110"/>
      <c r="I86" s="111"/>
      <c r="J86" s="112"/>
      <c r="K86" s="110"/>
    </row>
    <row r="87" spans="2:19" ht="15.75" customHeight="1" x14ac:dyDescent="0.25">
      <c r="D87" s="109"/>
      <c r="E87" s="50"/>
      <c r="F87" s="110"/>
    </row>
    <row r="88" spans="2:19" ht="15.75" customHeight="1" x14ac:dyDescent="0.25">
      <c r="D88" s="109"/>
      <c r="E88" s="50"/>
      <c r="F88" s="110"/>
      <c r="G88" s="14"/>
      <c r="I88" s="107"/>
      <c r="J88" s="50"/>
      <c r="K88" s="108"/>
    </row>
    <row r="89" spans="2:19" ht="15.75" customHeight="1" x14ac:dyDescent="0.25">
      <c r="D89" s="109"/>
      <c r="E89" s="50"/>
      <c r="F89" s="110"/>
      <c r="H89" s="113"/>
      <c r="I89" s="113"/>
      <c r="J89" s="113"/>
      <c r="K89" s="113"/>
    </row>
    <row r="90" spans="2:19" ht="15.75" customHeight="1" x14ac:dyDescent="0.2"/>
    <row r="91" spans="2:19" ht="15.75" customHeight="1" x14ac:dyDescent="0.2"/>
    <row r="92" spans="2:19" ht="15.75" customHeight="1" x14ac:dyDescent="0.2">
      <c r="C92" s="113"/>
      <c r="D92" s="113"/>
      <c r="E92" s="113"/>
      <c r="F92" s="113"/>
    </row>
    <row r="93" spans="2:19" ht="15.75" customHeight="1" x14ac:dyDescent="0.25">
      <c r="C93" s="106"/>
      <c r="I93" s="111"/>
      <c r="J93" s="112"/>
      <c r="K93" s="110"/>
    </row>
    <row r="94" spans="2:19" ht="15.75" customHeight="1" x14ac:dyDescent="0.2"/>
    <row r="95" spans="2:19" ht="15.75" customHeight="1" x14ac:dyDescent="0.25">
      <c r="D95" s="109"/>
      <c r="E95" s="50"/>
      <c r="F95" s="110"/>
    </row>
    <row r="96" spans="2:19" ht="15.75" customHeight="1" x14ac:dyDescent="0.25">
      <c r="D96" s="109"/>
      <c r="E96" s="50"/>
      <c r="F96" s="110"/>
    </row>
    <row r="97" spans="4:11" ht="15.75" customHeight="1" x14ac:dyDescent="0.25">
      <c r="D97" s="109"/>
      <c r="E97" s="50"/>
      <c r="F97" s="110"/>
      <c r="H97" s="113"/>
      <c r="I97" s="113"/>
      <c r="J97" s="113"/>
      <c r="K97" s="113"/>
    </row>
    <row r="98" spans="4:11" ht="15.75" customHeight="1" x14ac:dyDescent="0.25">
      <c r="D98" s="109"/>
      <c r="E98" s="50"/>
      <c r="F98" s="110"/>
      <c r="I98" s="107"/>
      <c r="J98" s="50"/>
      <c r="K98" s="108"/>
    </row>
    <row r="99" spans="4:11" ht="15.75" customHeight="1" x14ac:dyDescent="0.25">
      <c r="D99" s="109"/>
      <c r="E99" s="50"/>
      <c r="F99" s="110"/>
      <c r="I99" s="111"/>
      <c r="J99" s="112"/>
      <c r="K99" s="110"/>
    </row>
    <row r="100" spans="4:11" ht="15.75" customHeight="1" x14ac:dyDescent="0.25">
      <c r="D100" s="109"/>
      <c r="E100" s="50"/>
      <c r="F100" s="110"/>
    </row>
    <row r="101" spans="4:11" ht="15.75" customHeight="1" x14ac:dyDescent="0.2"/>
    <row r="102" spans="4:11" ht="15.75" x14ac:dyDescent="0.25">
      <c r="I102" s="111"/>
      <c r="J102" s="50"/>
      <c r="K102" s="110"/>
    </row>
    <row r="103" spans="4:11" ht="15.75" x14ac:dyDescent="0.2">
      <c r="I103" s="107"/>
      <c r="J103" s="50"/>
      <c r="K103" s="108"/>
    </row>
    <row r="104" spans="4:11" ht="15.75" x14ac:dyDescent="0.2">
      <c r="I104" s="107"/>
      <c r="J104" s="50"/>
      <c r="K104" s="108"/>
    </row>
    <row r="105" spans="4:11" ht="15.75" x14ac:dyDescent="0.2">
      <c r="I105" s="107"/>
      <c r="J105" s="50"/>
      <c r="K105" s="108"/>
    </row>
  </sheetData>
  <mergeCells count="86">
    <mergeCell ref="B2:D2"/>
    <mergeCell ref="F2:K2"/>
    <mergeCell ref="G3:K3"/>
    <mergeCell ref="L3:N4"/>
    <mergeCell ref="B4:D4"/>
    <mergeCell ref="B5:E5"/>
    <mergeCell ref="J5:K5"/>
    <mergeCell ref="M5:P5"/>
    <mergeCell ref="K6:L6"/>
    <mergeCell ref="F8:G8"/>
    <mergeCell ref="I8:K8"/>
    <mergeCell ref="L8:M8"/>
    <mergeCell ref="O8:P8"/>
    <mergeCell ref="B9:F9"/>
    <mergeCell ref="H9:M9"/>
    <mergeCell ref="O9:P9"/>
    <mergeCell ref="F10:G10"/>
    <mergeCell ref="B11:P11"/>
    <mergeCell ref="B12:F12"/>
    <mergeCell ref="G12:K12"/>
    <mergeCell ref="L12:P12"/>
    <mergeCell ref="R12:S14"/>
    <mergeCell ref="T14:V14"/>
    <mergeCell ref="R19:S19"/>
    <mergeCell ref="B20:P20"/>
    <mergeCell ref="B21:F21"/>
    <mergeCell ref="G21:K21"/>
    <mergeCell ref="L21:P21"/>
    <mergeCell ref="R21:S22"/>
    <mergeCell ref="B27:P27"/>
    <mergeCell ref="B28:F28"/>
    <mergeCell ref="G28:K28"/>
    <mergeCell ref="L28:P28"/>
    <mergeCell ref="B42:P42"/>
    <mergeCell ref="B43:F43"/>
    <mergeCell ref="G43:K43"/>
    <mergeCell ref="L43:P43"/>
    <mergeCell ref="B52:I52"/>
    <mergeCell ref="J52:P52"/>
    <mergeCell ref="E53:G53"/>
    <mergeCell ref="J53:L53"/>
    <mergeCell ref="M53:P53"/>
    <mergeCell ref="R53:S59"/>
    <mergeCell ref="E54:G54"/>
    <mergeCell ref="E55:G55"/>
    <mergeCell ref="E56:G56"/>
    <mergeCell ref="E57:G57"/>
    <mergeCell ref="E59:G59"/>
    <mergeCell ref="E60:G60"/>
    <mergeCell ref="E61:G61"/>
    <mergeCell ref="E62:G62"/>
    <mergeCell ref="E63:G63"/>
    <mergeCell ref="B64:P64"/>
    <mergeCell ref="B65:F65"/>
    <mergeCell ref="G65:K65"/>
    <mergeCell ref="L65:P65"/>
    <mergeCell ref="B68:F68"/>
    <mergeCell ref="G68:K68"/>
    <mergeCell ref="L68:P68"/>
    <mergeCell ref="B69:F69"/>
    <mergeCell ref="G69:K69"/>
    <mergeCell ref="L69:P69"/>
    <mergeCell ref="B70:F70"/>
    <mergeCell ref="G70:K70"/>
    <mergeCell ref="L70:P70"/>
    <mergeCell ref="B71:F71"/>
    <mergeCell ref="G71:K71"/>
    <mergeCell ref="L71:P71"/>
    <mergeCell ref="B72:F72"/>
    <mergeCell ref="G72:K72"/>
    <mergeCell ref="L72:P72"/>
    <mergeCell ref="R73:S73"/>
    <mergeCell ref="R79:S79"/>
    <mergeCell ref="B80:C80"/>
    <mergeCell ref="R80:S80"/>
    <mergeCell ref="B81:C81"/>
    <mergeCell ref="E81:G81"/>
    <mergeCell ref="H81:J81"/>
    <mergeCell ref="K81:L81"/>
    <mergeCell ref="M81:O81"/>
    <mergeCell ref="R82:S82"/>
    <mergeCell ref="B82:D82"/>
    <mergeCell ref="E82:G82"/>
    <mergeCell ref="H82:J82"/>
    <mergeCell ref="K82:L82"/>
    <mergeCell ref="M82:O82"/>
  </mergeCells>
  <pageMargins left="0.6692913385826772" right="0.19685039370078741" top="0.19685039370078741" bottom="0.19685039370078741" header="0.51181102362204722" footer="0.51181102362204722"/>
  <pageSetup paperSize="9" scale="40" firstPageNumber="0" orientation="portrait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C090"/>
    <pageSetUpPr fitToPage="1"/>
  </sheetPr>
  <dimension ref="A2:AMK79"/>
  <sheetViews>
    <sheetView view="pageBreakPreview" zoomScale="65" zoomScaleNormal="90" zoomScaleSheetLayoutView="65" zoomScalePageLayoutView="50" workbookViewId="0">
      <selection activeCell="T7" sqref="T7:U7"/>
    </sheetView>
  </sheetViews>
  <sheetFormatPr defaultRowHeight="12.75" x14ac:dyDescent="0.2"/>
  <cols>
    <col min="1" max="1" width="2.85546875" style="1" customWidth="1"/>
    <col min="2" max="2" width="12.28515625" style="1" customWidth="1"/>
    <col min="3" max="3" width="12.7109375" style="1" customWidth="1"/>
    <col min="4" max="6" width="12.28515625" style="1" customWidth="1"/>
    <col min="7" max="7" width="12.7109375" style="1" customWidth="1"/>
    <col min="8" max="8" width="12.28515625" style="1" customWidth="1"/>
    <col min="9" max="9" width="6.28515625" style="1" customWidth="1"/>
    <col min="10" max="10" width="6.7109375" style="1" customWidth="1"/>
    <col min="11" max="11" width="12.28515625" style="1" customWidth="1"/>
    <col min="12" max="13" width="6.7109375" style="1" customWidth="1"/>
    <col min="14" max="14" width="7" style="1" customWidth="1"/>
    <col min="15" max="15" width="7.7109375" style="1" customWidth="1"/>
    <col min="16" max="16" width="12.28515625" style="1" customWidth="1"/>
    <col min="17" max="17" width="6.28515625" style="1" customWidth="1"/>
    <col min="18" max="18" width="6.7109375" style="1" customWidth="1"/>
    <col min="19" max="19" width="12.7109375" style="1" customWidth="1"/>
    <col min="20" max="21" width="12.28515625" style="1" customWidth="1"/>
    <col min="22" max="22" width="2.85546875" style="1" customWidth="1"/>
    <col min="23" max="27" width="12.140625" style="1" customWidth="1"/>
    <col min="28" max="28" width="12.28515625" style="1" customWidth="1"/>
    <col min="29" max="29" width="13" style="1" customWidth="1"/>
    <col min="30" max="1025" width="9.140625" style="1" customWidth="1"/>
  </cols>
  <sheetData>
    <row r="2" spans="2:28" ht="24" customHeight="1" x14ac:dyDescent="0.3">
      <c r="B2" s="423"/>
      <c r="C2" s="423"/>
      <c r="D2" s="423"/>
      <c r="E2" s="2"/>
      <c r="F2" s="174"/>
      <c r="G2" s="175"/>
      <c r="H2" s="477" t="s">
        <v>120</v>
      </c>
      <c r="I2" s="477"/>
      <c r="J2" s="477"/>
      <c r="K2" s="477"/>
      <c r="L2" s="477"/>
      <c r="M2" s="477"/>
      <c r="N2" s="477"/>
      <c r="O2" s="477"/>
      <c r="P2" s="176"/>
      <c r="Q2" s="176"/>
      <c r="R2" s="476"/>
      <c r="S2" s="476"/>
      <c r="T2" s="476"/>
      <c r="U2" s="476"/>
    </row>
    <row r="3" spans="2:28" ht="27.75" customHeight="1" x14ac:dyDescent="0.3">
      <c r="B3" s="6"/>
      <c r="C3" s="7"/>
      <c r="D3" s="7"/>
      <c r="F3" s="8"/>
      <c r="G3" s="426"/>
      <c r="H3" s="426"/>
      <c r="I3" s="426"/>
      <c r="J3" s="426"/>
      <c r="K3" s="426"/>
      <c r="L3" s="426"/>
      <c r="M3" s="426"/>
      <c r="N3" s="426"/>
      <c r="O3" s="426"/>
      <c r="P3" s="9"/>
      <c r="Q3" s="9"/>
      <c r="R3" s="9"/>
      <c r="S3" s="9"/>
      <c r="T3" s="9"/>
      <c r="U3" s="10" t="s">
        <v>390</v>
      </c>
    </row>
    <row r="4" spans="2:28" ht="21.75" customHeight="1" x14ac:dyDescent="0.3">
      <c r="B4" s="427"/>
      <c r="C4" s="427"/>
      <c r="D4" s="427"/>
      <c r="E4" s="11"/>
      <c r="F4" s="12"/>
      <c r="G4" s="13"/>
      <c r="H4" s="14"/>
      <c r="I4" s="14"/>
      <c r="J4" s="15"/>
      <c r="K4" s="16"/>
      <c r="L4" s="16"/>
      <c r="M4" s="15"/>
      <c r="N4" s="15"/>
      <c r="O4" s="15"/>
      <c r="P4" s="17"/>
      <c r="Q4" s="17"/>
      <c r="R4" s="471"/>
      <c r="S4" s="471"/>
      <c r="T4" s="471"/>
      <c r="U4" s="471"/>
    </row>
    <row r="5" spans="2:28" ht="26.25" customHeight="1" x14ac:dyDescent="0.35">
      <c r="B5" s="428"/>
      <c r="C5" s="428"/>
      <c r="D5" s="428"/>
      <c r="E5" s="428"/>
      <c r="F5" s="21"/>
      <c r="G5" s="22"/>
      <c r="H5" s="23"/>
      <c r="I5" s="23"/>
      <c r="J5" s="24"/>
      <c r="K5" s="429"/>
      <c r="L5" s="429"/>
      <c r="M5" s="429"/>
      <c r="N5" s="429"/>
      <c r="O5" s="429"/>
      <c r="P5" s="17"/>
      <c r="Q5" s="17"/>
      <c r="R5" s="471"/>
      <c r="S5" s="471"/>
      <c r="T5" s="471"/>
      <c r="U5" s="471"/>
    </row>
    <row r="6" spans="2:28" ht="29.25" customHeight="1" x14ac:dyDescent="0.4">
      <c r="B6" s="472" t="s">
        <v>4</v>
      </c>
      <c r="C6" s="472"/>
      <c r="D6" s="472"/>
      <c r="E6" s="472"/>
      <c r="F6" s="472"/>
      <c r="G6" s="472"/>
      <c r="H6" s="472"/>
      <c r="I6" s="177"/>
      <c r="J6" s="29"/>
      <c r="K6" s="25"/>
      <c r="L6" s="25"/>
      <c r="P6" s="18"/>
      <c r="Q6" s="18"/>
      <c r="R6" s="18"/>
      <c r="S6" s="18"/>
      <c r="T6" s="18"/>
      <c r="U6" s="31"/>
    </row>
    <row r="7" spans="2:28" ht="26.25" customHeight="1" x14ac:dyDescent="0.3">
      <c r="B7" s="20"/>
      <c r="C7" s="32"/>
      <c r="D7" s="33"/>
      <c r="E7" s="32"/>
      <c r="F7" s="473"/>
      <c r="G7" s="473"/>
      <c r="H7" s="23"/>
      <c r="I7" s="23"/>
      <c r="J7" s="178"/>
      <c r="K7" s="178"/>
      <c r="L7" s="178"/>
      <c r="M7" s="474"/>
      <c r="N7" s="474"/>
      <c r="O7" s="474"/>
      <c r="P7" s="474"/>
      <c r="Q7" s="474"/>
      <c r="R7" s="474"/>
      <c r="S7" s="18"/>
      <c r="T7" s="475"/>
      <c r="U7" s="475"/>
    </row>
    <row r="8" spans="2:28" ht="31.5" customHeight="1" x14ac:dyDescent="0.2">
      <c r="B8" s="418"/>
      <c r="C8" s="418"/>
      <c r="D8" s="418"/>
      <c r="E8" s="418"/>
      <c r="F8" s="418"/>
      <c r="G8" s="38"/>
      <c r="H8" s="453" t="s">
        <v>193</v>
      </c>
      <c r="I8" s="453"/>
      <c r="J8" s="453"/>
      <c r="K8" s="453"/>
      <c r="L8" s="453"/>
      <c r="M8" s="453"/>
      <c r="N8" s="453"/>
      <c r="O8" s="453"/>
      <c r="P8" s="453"/>
      <c r="Q8" s="453"/>
      <c r="R8" s="453"/>
      <c r="S8" s="453"/>
      <c r="T8" s="420" t="s">
        <v>194</v>
      </c>
      <c r="U8" s="420"/>
    </row>
    <row r="9" spans="2:28" ht="5.25" customHeight="1" x14ac:dyDescent="0.2">
      <c r="E9" s="8"/>
      <c r="F9" s="421"/>
      <c r="G9" s="421"/>
      <c r="H9" s="8"/>
      <c r="I9" s="8"/>
      <c r="J9" s="41"/>
      <c r="K9" s="42"/>
      <c r="L9" s="42"/>
      <c r="M9" s="42"/>
      <c r="N9" s="42"/>
      <c r="O9" s="41"/>
    </row>
    <row r="10" spans="2:28" ht="22.5" customHeight="1" x14ac:dyDescent="0.2">
      <c r="B10" s="469" t="s">
        <v>195</v>
      </c>
      <c r="C10" s="469"/>
      <c r="D10" s="469"/>
      <c r="E10" s="469"/>
      <c r="F10" s="469"/>
      <c r="G10" s="469"/>
      <c r="H10" s="469"/>
      <c r="I10" s="469"/>
      <c r="J10" s="469"/>
      <c r="K10" s="469"/>
      <c r="L10" s="469"/>
      <c r="M10" s="469"/>
      <c r="N10" s="469"/>
      <c r="O10" s="469"/>
      <c r="P10" s="469"/>
      <c r="Q10" s="422" t="s">
        <v>196</v>
      </c>
      <c r="R10" s="470"/>
      <c r="S10" s="470"/>
      <c r="T10" s="470"/>
      <c r="U10" s="470"/>
    </row>
    <row r="11" spans="2:28" ht="22.5" customHeight="1" x14ac:dyDescent="0.3">
      <c r="B11" s="179" t="s">
        <v>197</v>
      </c>
      <c r="C11" s="180"/>
      <c r="D11" s="181"/>
      <c r="E11" s="182"/>
      <c r="F11" s="179" t="s">
        <v>198</v>
      </c>
      <c r="G11" s="183"/>
      <c r="H11" s="183"/>
      <c r="I11" s="183"/>
      <c r="J11" s="184"/>
      <c r="K11" s="179" t="s">
        <v>199</v>
      </c>
      <c r="L11" s="185"/>
      <c r="M11" s="181"/>
      <c r="N11" s="181"/>
      <c r="O11" s="181"/>
      <c r="P11" s="186"/>
      <c r="Q11" s="179" t="s">
        <v>200</v>
      </c>
      <c r="R11" s="2"/>
      <c r="S11" s="183"/>
      <c r="T11" s="183"/>
      <c r="U11" s="182"/>
      <c r="V11" s="94"/>
      <c r="W11" s="444"/>
      <c r="X11" s="444"/>
      <c r="Y11" s="444"/>
    </row>
    <row r="12" spans="2:28" ht="21.75" customHeight="1" x14ac:dyDescent="0.3">
      <c r="B12" s="187"/>
      <c r="C12" s="188"/>
      <c r="D12" s="189"/>
      <c r="E12" s="190"/>
      <c r="F12" s="187"/>
      <c r="G12" s="188"/>
      <c r="H12" s="188"/>
      <c r="I12" s="188"/>
      <c r="J12" s="190"/>
      <c r="K12" s="187"/>
      <c r="L12" s="191"/>
      <c r="M12" s="188"/>
      <c r="N12" s="188"/>
      <c r="O12" s="188"/>
      <c r="P12" s="190"/>
      <c r="Q12" s="192"/>
      <c r="R12" s="191"/>
      <c r="S12" s="188"/>
      <c r="T12" s="188"/>
      <c r="U12" s="190"/>
      <c r="W12" s="444"/>
      <c r="X12" s="444"/>
      <c r="Y12" s="444"/>
    </row>
    <row r="13" spans="2:28" ht="21.75" customHeight="1" x14ac:dyDescent="0.3">
      <c r="B13" s="193"/>
      <c r="C13" s="188"/>
      <c r="D13" s="189"/>
      <c r="E13" s="194"/>
      <c r="F13" s="195"/>
      <c r="G13" s="188"/>
      <c r="H13" s="188"/>
      <c r="I13" s="188"/>
      <c r="J13" s="194"/>
      <c r="K13" s="187"/>
      <c r="L13" s="191"/>
      <c r="M13" s="188"/>
      <c r="N13" s="188"/>
      <c r="O13" s="188"/>
      <c r="P13" s="194"/>
      <c r="Q13" s="195"/>
      <c r="R13" s="188"/>
      <c r="S13" s="188"/>
      <c r="T13" s="188"/>
      <c r="U13" s="194"/>
      <c r="W13" s="444"/>
      <c r="X13" s="444"/>
      <c r="Y13" s="444"/>
    </row>
    <row r="14" spans="2:28" ht="70.5" customHeight="1" x14ac:dyDescent="0.3">
      <c r="B14" s="196"/>
      <c r="C14" s="188"/>
      <c r="D14" s="197"/>
      <c r="E14" s="194"/>
      <c r="F14" s="196"/>
      <c r="G14" s="188"/>
      <c r="H14" s="188"/>
      <c r="I14" s="188"/>
      <c r="J14" s="194"/>
      <c r="K14" s="196"/>
      <c r="L14" s="198"/>
      <c r="M14" s="188"/>
      <c r="N14" s="188"/>
      <c r="O14" s="188"/>
      <c r="P14" s="194"/>
      <c r="Q14" s="195"/>
      <c r="R14" s="198"/>
      <c r="S14" s="198"/>
      <c r="T14" s="198"/>
      <c r="U14" s="199"/>
      <c r="W14" s="444"/>
      <c r="X14" s="444"/>
      <c r="Y14" s="444"/>
    </row>
    <row r="15" spans="2:28" ht="15" customHeight="1" x14ac:dyDescent="0.3">
      <c r="B15" s="196"/>
      <c r="C15" s="200"/>
      <c r="D15" s="200"/>
      <c r="E15" s="201" t="s">
        <v>129</v>
      </c>
      <c r="F15" s="196"/>
      <c r="G15" s="198"/>
      <c r="H15" s="198"/>
      <c r="I15" s="198"/>
      <c r="J15" s="127" t="s">
        <v>129</v>
      </c>
      <c r="K15" s="196"/>
      <c r="L15" s="198"/>
      <c r="M15" s="200"/>
      <c r="N15" s="200"/>
      <c r="O15" s="200"/>
      <c r="P15" s="201" t="s">
        <v>129</v>
      </c>
      <c r="Q15" s="202"/>
      <c r="R15" s="203"/>
      <c r="S15" s="204"/>
      <c r="T15" s="204"/>
      <c r="U15" s="201" t="s">
        <v>129</v>
      </c>
      <c r="V15" s="60"/>
      <c r="W15" s="399"/>
      <c r="X15" s="399"/>
      <c r="Y15" s="399"/>
      <c r="Z15" s="399"/>
      <c r="AA15" s="399"/>
      <c r="AB15" s="399"/>
    </row>
    <row r="16" spans="2:28" ht="19.5" customHeight="1" x14ac:dyDescent="0.3">
      <c r="B16" s="205" t="s">
        <v>201</v>
      </c>
      <c r="C16" s="206"/>
      <c r="D16" s="73">
        <f>((Скидка!AE18*(100-Скидка!$C$3))*Скидка!$D$4)/100</f>
        <v>5163.5200000000004</v>
      </c>
      <c r="E16" s="140">
        <f>((Скидка!AD18*(100-Скидка!$C$3))*Скидка!$D$4)/100</f>
        <v>5658.88</v>
      </c>
      <c r="F16" s="205" t="s">
        <v>202</v>
      </c>
      <c r="G16" s="206"/>
      <c r="H16" s="73">
        <f>((Скидка!AI18*(100-Скидка!$C$3))*Скидка!$D$4)/100</f>
        <v>9409.2800000000007</v>
      </c>
      <c r="I16" s="466">
        <f>((Скидка!AH18*(100-Скидка!$C$3))*Скидка!$D$4)/100</f>
        <v>9670.4</v>
      </c>
      <c r="J16" s="466"/>
      <c r="K16" s="468" t="s">
        <v>203</v>
      </c>
      <c r="L16" s="468"/>
      <c r="M16" s="468"/>
      <c r="N16" s="467">
        <f>((Скидка!AJ18*(100-Скидка!$C$3))*Скидка!$D$4)/100</f>
        <v>16373.76</v>
      </c>
      <c r="O16" s="467"/>
      <c r="P16" s="140">
        <f>((Скидка!AM18*(100-Скидка!$C$3))*Скидка!$D$4)/100</f>
        <v>18330.88</v>
      </c>
      <c r="Q16" s="205" t="s">
        <v>201</v>
      </c>
      <c r="R16" s="207"/>
      <c r="S16" s="206"/>
      <c r="T16" s="73">
        <f>((Скидка!AQ18*(100-Скидка!$C$3))*Скидка!$D$4)/100</f>
        <v>13172.48</v>
      </c>
      <c r="U16" s="140">
        <f>((Скидка!AP18*(100-Скидка!$C$3))*Скидка!$D$4)/100</f>
        <v>13538.56</v>
      </c>
      <c r="V16" s="76"/>
      <c r="W16" s="398"/>
      <c r="X16" s="398"/>
      <c r="Y16" s="61"/>
      <c r="Z16" s="77"/>
      <c r="AA16" s="78"/>
      <c r="AB16" s="78"/>
    </row>
    <row r="17" spans="2:28" ht="22.5" customHeight="1" x14ac:dyDescent="0.2">
      <c r="B17" s="461" t="s">
        <v>204</v>
      </c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1"/>
      <c r="T17" s="461"/>
      <c r="U17" s="461"/>
    </row>
    <row r="18" spans="2:28" ht="22.5" customHeight="1" x14ac:dyDescent="0.3">
      <c r="B18" s="179" t="s">
        <v>205</v>
      </c>
      <c r="C18" s="180"/>
      <c r="D18" s="181"/>
      <c r="E18" s="182"/>
      <c r="F18" s="179" t="s">
        <v>206</v>
      </c>
      <c r="G18" s="183"/>
      <c r="H18" s="183"/>
      <c r="I18" s="183"/>
      <c r="J18" s="184"/>
      <c r="K18" s="179" t="s">
        <v>207</v>
      </c>
      <c r="L18" s="185"/>
      <c r="M18" s="181"/>
      <c r="N18" s="181"/>
      <c r="O18" s="181"/>
      <c r="P18" s="184"/>
      <c r="Q18" s="179" t="s">
        <v>208</v>
      </c>
      <c r="R18" s="2"/>
      <c r="S18" s="181"/>
      <c r="T18" s="181"/>
      <c r="U18" s="184"/>
      <c r="V18" s="94"/>
      <c r="W18" s="444"/>
      <c r="X18" s="444"/>
      <c r="Y18" s="444"/>
    </row>
    <row r="19" spans="2:28" ht="21.75" customHeight="1" x14ac:dyDescent="0.3">
      <c r="B19" s="187"/>
      <c r="C19" s="188"/>
      <c r="D19" s="189"/>
      <c r="E19" s="190"/>
      <c r="F19" s="187"/>
      <c r="G19" s="188"/>
      <c r="H19" s="188"/>
      <c r="I19" s="188"/>
      <c r="J19" s="190"/>
      <c r="K19" s="187"/>
      <c r="L19" s="191"/>
      <c r="M19" s="188"/>
      <c r="N19" s="188"/>
      <c r="O19" s="188"/>
      <c r="P19" s="190"/>
      <c r="Q19" s="192"/>
      <c r="R19" s="191"/>
      <c r="S19" s="188"/>
      <c r="T19" s="188"/>
      <c r="U19" s="190"/>
      <c r="W19" s="444"/>
      <c r="X19" s="444"/>
      <c r="Y19" s="444"/>
    </row>
    <row r="20" spans="2:28" ht="21.75" customHeight="1" x14ac:dyDescent="0.3">
      <c r="B20" s="193"/>
      <c r="C20" s="188"/>
      <c r="D20" s="189"/>
      <c r="E20" s="194"/>
      <c r="F20" s="195"/>
      <c r="G20" s="188"/>
      <c r="H20" s="188"/>
      <c r="I20" s="188"/>
      <c r="J20" s="194"/>
      <c r="K20" s="187"/>
      <c r="L20" s="191"/>
      <c r="M20" s="188"/>
      <c r="N20" s="188"/>
      <c r="O20" s="188"/>
      <c r="P20" s="194"/>
      <c r="Q20" s="195"/>
      <c r="R20" s="191"/>
      <c r="S20" s="188"/>
      <c r="T20" s="188"/>
      <c r="U20" s="194"/>
      <c r="W20" s="444"/>
      <c r="X20" s="444"/>
      <c r="Y20" s="444"/>
    </row>
    <row r="21" spans="2:28" ht="105" customHeight="1" x14ac:dyDescent="0.3">
      <c r="B21" s="196"/>
      <c r="C21" s="188"/>
      <c r="D21" s="197"/>
      <c r="E21" s="127" t="s">
        <v>129</v>
      </c>
      <c r="F21" s="196"/>
      <c r="G21" s="188"/>
      <c r="H21" s="188"/>
      <c r="I21" s="188"/>
      <c r="J21" s="127" t="s">
        <v>129</v>
      </c>
      <c r="K21" s="198"/>
      <c r="L21" s="198"/>
      <c r="M21" s="188"/>
      <c r="N21" s="188"/>
      <c r="O21" s="188"/>
      <c r="P21" s="127" t="s">
        <v>129</v>
      </c>
      <c r="Q21" s="20"/>
      <c r="R21" s="198"/>
      <c r="S21" s="188"/>
      <c r="T21" s="188"/>
      <c r="U21" s="127" t="s">
        <v>129</v>
      </c>
      <c r="W21" s="444"/>
      <c r="X21" s="444"/>
      <c r="Y21" s="444"/>
    </row>
    <row r="22" spans="2:28" ht="19.5" customHeight="1" x14ac:dyDescent="0.3">
      <c r="B22" s="205" t="s">
        <v>209</v>
      </c>
      <c r="C22" s="206"/>
      <c r="D22" s="73">
        <f>((Скидка!AE27*(100-Скидка!$C$3))*Скидка!$D$4)/100</f>
        <v>17548.8</v>
      </c>
      <c r="E22" s="140">
        <f>((Скидка!AD27*(100-Скидка!$C$3))*Скидка!$D$4)/100</f>
        <v>18033.919999999998</v>
      </c>
      <c r="F22" s="205" t="s">
        <v>210</v>
      </c>
      <c r="G22" s="206"/>
      <c r="H22" s="73">
        <f>((Скидка!AI27*(100-Скидка!$C$3))*Скидка!$D$4)/100</f>
        <v>20331.52</v>
      </c>
      <c r="I22" s="466">
        <f>((Скидка!AH27*(100-Скидка!$C$3))*Скидка!$D$4)/100</f>
        <v>20897.28</v>
      </c>
      <c r="J22" s="466"/>
      <c r="K22" s="205" t="s">
        <v>211</v>
      </c>
      <c r="L22" s="208"/>
      <c r="M22" s="206"/>
      <c r="N22" s="467">
        <f>((Скидка!AM27*(100-Скидка!$C$3))*Скидка!$D$4)/100</f>
        <v>26954.240000000002</v>
      </c>
      <c r="O22" s="467"/>
      <c r="P22" s="140">
        <f>((Скидка!AL27*(100-Скидка!$C$3))*Скидка!$D$4)/100</f>
        <v>27699.200000000001</v>
      </c>
      <c r="Q22" s="205" t="s">
        <v>212</v>
      </c>
      <c r="R22" s="207"/>
      <c r="S22" s="206"/>
      <c r="T22" s="73">
        <f>((Скидка!AQ27*(100-Скидка!$C$3))*Скидка!$D$4)/100</f>
        <v>31328</v>
      </c>
      <c r="U22" s="140">
        <f>((Скидка!AP27*(100-Скидка!$C$3))*Скидка!$D$4)/100</f>
        <v>32197.119999999999</v>
      </c>
      <c r="V22" s="76"/>
      <c r="W22" s="398"/>
      <c r="X22" s="398"/>
      <c r="Y22" s="61"/>
      <c r="Z22" s="77"/>
      <c r="AA22" s="78"/>
      <c r="AB22" s="78"/>
    </row>
    <row r="23" spans="2:28" ht="22.5" customHeight="1" x14ac:dyDescent="0.2">
      <c r="B23" s="461" t="s">
        <v>204</v>
      </c>
      <c r="C23" s="461"/>
      <c r="D23" s="461"/>
      <c r="E23" s="461"/>
      <c r="F23" s="461"/>
      <c r="G23" s="461"/>
      <c r="H23" s="461"/>
      <c r="I23" s="461"/>
      <c r="J23" s="461"/>
      <c r="K23" s="461" t="s">
        <v>213</v>
      </c>
      <c r="L23" s="461"/>
      <c r="M23" s="461"/>
      <c r="N23" s="461"/>
      <c r="O23" s="461"/>
      <c r="P23" s="461"/>
      <c r="Q23" s="461"/>
      <c r="R23" s="461"/>
      <c r="S23" s="461"/>
      <c r="T23" s="461"/>
      <c r="U23" s="461"/>
    </row>
    <row r="24" spans="2:28" ht="22.5" customHeight="1" x14ac:dyDescent="0.3">
      <c r="B24" s="179" t="s">
        <v>214</v>
      </c>
      <c r="C24" s="183"/>
      <c r="D24" s="183"/>
      <c r="E24" s="182"/>
      <c r="F24" s="179" t="s">
        <v>215</v>
      </c>
      <c r="G24" s="209"/>
      <c r="H24" s="181"/>
      <c r="I24" s="181"/>
      <c r="J24" s="182"/>
      <c r="K24" s="179" t="s">
        <v>216</v>
      </c>
      <c r="L24" s="185"/>
      <c r="M24" s="181"/>
      <c r="N24" s="181"/>
      <c r="O24" s="181"/>
      <c r="P24" s="184"/>
      <c r="Q24" s="179" t="s">
        <v>217</v>
      </c>
      <c r="R24" s="2"/>
      <c r="S24" s="183"/>
      <c r="T24" s="183"/>
      <c r="U24" s="182"/>
      <c r="V24" s="94"/>
      <c r="W24" s="444"/>
      <c r="X24" s="444"/>
      <c r="Y24" s="444"/>
    </row>
    <row r="25" spans="2:28" ht="21.75" customHeight="1" x14ac:dyDescent="0.3">
      <c r="B25" s="187"/>
      <c r="C25" s="188"/>
      <c r="D25" s="188"/>
      <c r="E25" s="190"/>
      <c r="F25" s="187"/>
      <c r="G25" s="188"/>
      <c r="H25" s="189"/>
      <c r="I25" s="189"/>
      <c r="J25" s="190"/>
      <c r="K25" s="187"/>
      <c r="L25" s="191"/>
      <c r="M25" s="188"/>
      <c r="N25" s="188"/>
      <c r="O25" s="188"/>
      <c r="P25" s="190"/>
      <c r="Q25" s="192"/>
      <c r="R25" s="191"/>
      <c r="S25" s="188"/>
      <c r="T25" s="188"/>
      <c r="U25" s="190"/>
      <c r="W25" s="444"/>
      <c r="X25" s="444"/>
      <c r="Y25" s="444"/>
    </row>
    <row r="26" spans="2:28" ht="21.75" customHeight="1" x14ac:dyDescent="0.3">
      <c r="B26" s="195"/>
      <c r="C26" s="188"/>
      <c r="D26" s="188"/>
      <c r="E26" s="194"/>
      <c r="F26" s="193"/>
      <c r="G26" s="188"/>
      <c r="H26" s="189"/>
      <c r="I26" s="189"/>
      <c r="J26" s="194"/>
      <c r="K26" s="187"/>
      <c r="L26" s="191"/>
      <c r="M26" s="188"/>
      <c r="N26" s="188"/>
      <c r="O26" s="188"/>
      <c r="P26" s="194"/>
      <c r="Q26" s="195"/>
      <c r="R26" s="191"/>
      <c r="S26" s="188"/>
      <c r="T26" s="188"/>
      <c r="U26" s="194"/>
      <c r="W26" s="444"/>
      <c r="X26" s="444"/>
      <c r="Y26" s="444"/>
    </row>
    <row r="27" spans="2:28" ht="159.75" customHeight="1" x14ac:dyDescent="0.3">
      <c r="B27" s="196"/>
      <c r="C27" s="198"/>
      <c r="D27" s="198"/>
      <c r="E27" s="127" t="s">
        <v>129</v>
      </c>
      <c r="F27" s="196"/>
      <c r="G27" s="188"/>
      <c r="H27" s="197"/>
      <c r="I27" s="197"/>
      <c r="J27" s="127" t="s">
        <v>129</v>
      </c>
      <c r="K27" s="198"/>
      <c r="L27" s="198"/>
      <c r="M27" s="188"/>
      <c r="N27" s="188"/>
      <c r="O27" s="188"/>
      <c r="P27" s="127" t="s">
        <v>129</v>
      </c>
      <c r="Q27" s="20"/>
      <c r="R27" s="198"/>
      <c r="S27" s="198"/>
      <c r="T27" s="198"/>
      <c r="U27" s="127" t="s">
        <v>129</v>
      </c>
      <c r="W27" s="444"/>
      <c r="X27" s="444"/>
      <c r="Y27" s="444"/>
    </row>
    <row r="28" spans="2:28" ht="19.5" customHeight="1" x14ac:dyDescent="0.3">
      <c r="B28" s="205" t="s">
        <v>218</v>
      </c>
      <c r="C28" s="206"/>
      <c r="D28" s="73">
        <f>((Скидка!AE36*(100-Скидка!$C$3))*Скидка!$D$4)/100</f>
        <v>42379.519999999997</v>
      </c>
      <c r="E28" s="140">
        <f>((Скидка!AD36*(100-Скидка!$C$3))*Скидка!$D$4)/100</f>
        <v>43555.839999999997</v>
      </c>
      <c r="F28" s="205" t="s">
        <v>218</v>
      </c>
      <c r="G28" s="210"/>
      <c r="H28" s="73">
        <f>((Скидка!AI36*(100-Скидка!$C$3))*Скидка!$D$4)/100</f>
        <v>41208.32</v>
      </c>
      <c r="I28" s="466">
        <f>((Скидка!AH36*(100-Скидка!$C$3))*Скидка!$D$4)/100</f>
        <v>42352.639999999999</v>
      </c>
      <c r="J28" s="466"/>
      <c r="K28" s="205" t="s">
        <v>219</v>
      </c>
      <c r="L28" s="208"/>
      <c r="M28" s="133"/>
      <c r="N28" s="467">
        <f>((Скидка!AM36*(100-Скидка!$C$3))*Скидка!$D$4)/100</f>
        <v>15132.16</v>
      </c>
      <c r="O28" s="467"/>
      <c r="P28" s="140">
        <f>((Скидка!AL36*(100-Скидка!$C$3))*Скидка!$D$4)/100</f>
        <v>15549.44</v>
      </c>
      <c r="Q28" s="205" t="s">
        <v>219</v>
      </c>
      <c r="R28" s="207"/>
      <c r="S28" s="206"/>
      <c r="T28" s="73">
        <f>((Скидка!AQ36*(100-Скидка!$C$3))*Скидка!$D$4)/100</f>
        <v>15621.12</v>
      </c>
      <c r="U28" s="140">
        <f>((Скидка!AP36*(100-Скидка!$C$3))*Скидка!$D$4)/100</f>
        <v>16052.48</v>
      </c>
      <c r="V28" s="76"/>
      <c r="W28" s="398"/>
      <c r="X28" s="398"/>
      <c r="Y28" s="61"/>
      <c r="Z28" s="77"/>
      <c r="AA28" s="78"/>
      <c r="AB28" s="78"/>
    </row>
    <row r="29" spans="2:28" ht="22.5" customHeight="1" x14ac:dyDescent="0.2">
      <c r="B29" s="461" t="s">
        <v>220</v>
      </c>
      <c r="C29" s="461"/>
      <c r="D29" s="461"/>
      <c r="E29" s="461"/>
      <c r="F29" s="461"/>
      <c r="G29" s="461"/>
      <c r="H29" s="461"/>
      <c r="I29" s="461"/>
      <c r="J29" s="461"/>
      <c r="K29" s="461"/>
      <c r="L29" s="461"/>
      <c r="M29" s="461"/>
      <c r="N29" s="461"/>
      <c r="O29" s="461"/>
      <c r="P29" s="461"/>
      <c r="Q29" s="461"/>
      <c r="R29" s="461"/>
      <c r="S29" s="461"/>
      <c r="T29" s="461"/>
      <c r="U29" s="461"/>
    </row>
    <row r="30" spans="2:28" ht="22.5" customHeight="1" x14ac:dyDescent="0.3">
      <c r="B30" s="179" t="s">
        <v>221</v>
      </c>
      <c r="C30" s="180"/>
      <c r="D30" s="462" t="s">
        <v>219</v>
      </c>
      <c r="E30" s="462"/>
      <c r="F30" s="163" t="s">
        <v>222</v>
      </c>
      <c r="G30" s="183"/>
      <c r="H30" s="462" t="s">
        <v>219</v>
      </c>
      <c r="I30" s="462"/>
      <c r="J30" s="462"/>
      <c r="K30" s="163" t="s">
        <v>223</v>
      </c>
      <c r="L30" s="154"/>
      <c r="M30" s="181"/>
      <c r="N30" s="462" t="s">
        <v>219</v>
      </c>
      <c r="O30" s="462"/>
      <c r="P30" s="462"/>
      <c r="Q30" s="163" t="s">
        <v>224</v>
      </c>
      <c r="S30" s="181"/>
      <c r="T30" s="462" t="s">
        <v>225</v>
      </c>
      <c r="U30" s="462"/>
      <c r="V30" s="94"/>
      <c r="W30" s="95"/>
      <c r="X30" s="95"/>
    </row>
    <row r="31" spans="2:28" ht="28.5" customHeight="1" x14ac:dyDescent="0.3">
      <c r="B31" s="187"/>
      <c r="C31" s="188"/>
      <c r="D31" s="189"/>
      <c r="E31" s="190"/>
      <c r="F31" s="187"/>
      <c r="G31" s="188"/>
      <c r="H31" s="188"/>
      <c r="I31" s="188"/>
      <c r="J31" s="190"/>
      <c r="K31" s="187"/>
      <c r="L31" s="191"/>
      <c r="M31" s="188"/>
      <c r="N31" s="188"/>
      <c r="O31" s="188"/>
      <c r="P31" s="190"/>
      <c r="Q31" s="211"/>
      <c r="R31" s="191"/>
      <c r="S31" s="188"/>
      <c r="T31" s="188"/>
      <c r="U31" s="190"/>
    </row>
    <row r="32" spans="2:28" ht="22.5" customHeight="1" x14ac:dyDescent="0.3">
      <c r="B32" s="193"/>
      <c r="C32" s="188"/>
      <c r="D32" s="189"/>
      <c r="E32" s="194"/>
      <c r="F32" s="195"/>
      <c r="G32" s="188"/>
      <c r="H32" s="188"/>
      <c r="I32" s="188"/>
      <c r="J32" s="194"/>
      <c r="K32" s="187"/>
      <c r="L32" s="191"/>
      <c r="M32" s="188"/>
      <c r="N32" s="188"/>
      <c r="O32" s="188"/>
      <c r="P32" s="194"/>
      <c r="Q32" s="188"/>
      <c r="R32" s="191"/>
      <c r="S32" s="188"/>
      <c r="T32" s="188"/>
      <c r="U32" s="194"/>
    </row>
    <row r="33" spans="2:28" ht="156" customHeight="1" x14ac:dyDescent="0.3">
      <c r="B33" s="196"/>
      <c r="C33" s="188"/>
      <c r="D33" s="197"/>
      <c r="E33" s="127" t="s">
        <v>129</v>
      </c>
      <c r="F33" s="196"/>
      <c r="G33" s="188"/>
      <c r="H33" s="188"/>
      <c r="I33" s="188"/>
      <c r="J33" s="127" t="s">
        <v>129</v>
      </c>
      <c r="K33" s="198"/>
      <c r="L33" s="198"/>
      <c r="M33" s="188"/>
      <c r="N33" s="188"/>
      <c r="O33" s="188"/>
      <c r="P33" s="127" t="s">
        <v>129</v>
      </c>
      <c r="Q33" s="32"/>
      <c r="R33" s="198"/>
      <c r="S33" s="188"/>
      <c r="T33" s="188"/>
      <c r="U33" s="127" t="s">
        <v>129</v>
      </c>
    </row>
    <row r="34" spans="2:28" ht="19.5" customHeight="1" x14ac:dyDescent="0.3">
      <c r="B34" s="212">
        <f>((Скидка!AE45*(100-Скидка!$C$3))*Скидка!$D$4)/100</f>
        <v>13273.6</v>
      </c>
      <c r="C34" s="213"/>
      <c r="D34" s="138"/>
      <c r="E34" s="140">
        <f>((Скидка!AD45*(100-Скидка!$C$3))*Скидка!$D$4)/100</f>
        <v>13640.96</v>
      </c>
      <c r="F34" s="214">
        <f>((Скидка!AI45*(100-Скидка!$C$3))*Скидка!$D$4)/100</f>
        <v>20195.84</v>
      </c>
      <c r="G34" s="215"/>
      <c r="H34" s="214"/>
      <c r="I34" s="466">
        <f>((Скидка!AH45*(100-Скидка!$C$3))*Скидка!$D$4)/100</f>
        <v>20753.919999999998</v>
      </c>
      <c r="J34" s="466"/>
      <c r="K34" s="214">
        <f>((Скидка!AM45*(100-Скидка!$C$3))*Скидка!$D$4)/100</f>
        <v>30179.84</v>
      </c>
      <c r="L34" s="214"/>
      <c r="M34" s="215"/>
      <c r="N34" s="215"/>
      <c r="O34" s="214"/>
      <c r="P34" s="64">
        <f>((Скидка!AL45*(100-Скидка!$C$3))*Скидка!$D$4)/100</f>
        <v>31014.400000000001</v>
      </c>
      <c r="Q34" s="458">
        <f>((Скидка!AQ45*(100-Скидка!$C$3))*Скидка!$D$4)/100</f>
        <v>10752</v>
      </c>
      <c r="R34" s="458"/>
      <c r="S34" s="215"/>
      <c r="T34" s="214"/>
      <c r="U34" s="64">
        <f>((Скидка!AP45*(100-Скидка!$C$3))*Скидка!$D$4)/100</f>
        <v>11050.24</v>
      </c>
      <c r="V34" s="76"/>
      <c r="W34" s="398"/>
      <c r="X34" s="398"/>
      <c r="Y34" s="61"/>
      <c r="Z34" s="77"/>
      <c r="AA34" s="78"/>
      <c r="AB34" s="78"/>
    </row>
    <row r="35" spans="2:28" ht="22.5" customHeight="1" x14ac:dyDescent="0.2">
      <c r="B35" s="422" t="s">
        <v>220</v>
      </c>
      <c r="C35" s="422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</row>
    <row r="36" spans="2:28" ht="22.5" customHeight="1" x14ac:dyDescent="0.25">
      <c r="B36" s="179" t="s">
        <v>226</v>
      </c>
      <c r="C36" s="462" t="s">
        <v>225</v>
      </c>
      <c r="D36" s="462"/>
      <c r="E36" s="179" t="s">
        <v>227</v>
      </c>
      <c r="F36" s="463" t="s">
        <v>225</v>
      </c>
      <c r="G36" s="463"/>
      <c r="H36" s="179" t="s">
        <v>228</v>
      </c>
      <c r="I36" s="185"/>
      <c r="J36" s="462" t="s">
        <v>225</v>
      </c>
      <c r="K36" s="462"/>
      <c r="L36" s="462"/>
      <c r="M36" s="179" t="s">
        <v>229</v>
      </c>
      <c r="N36" s="185"/>
      <c r="O36" s="462" t="s">
        <v>225</v>
      </c>
      <c r="P36" s="462"/>
      <c r="Q36" s="462"/>
      <c r="R36" s="179" t="s">
        <v>230</v>
      </c>
      <c r="S36" s="2"/>
      <c r="T36" s="462" t="s">
        <v>231</v>
      </c>
      <c r="U36" s="462"/>
      <c r="V36" s="94"/>
      <c r="W36" s="95"/>
      <c r="X36" s="95"/>
    </row>
    <row r="37" spans="2:28" ht="22.5" customHeight="1" x14ac:dyDescent="0.3">
      <c r="B37" s="192"/>
      <c r="C37" s="191"/>
      <c r="D37" s="194"/>
      <c r="E37" s="193"/>
      <c r="F37" s="211"/>
      <c r="G37" s="191"/>
      <c r="H37" s="195"/>
      <c r="I37" s="188"/>
      <c r="J37" s="188"/>
      <c r="K37" s="211"/>
      <c r="L37" s="190"/>
      <c r="M37" s="195"/>
      <c r="N37" s="188"/>
      <c r="O37" s="188"/>
      <c r="P37" s="211"/>
      <c r="Q37" s="190"/>
      <c r="R37" s="195"/>
      <c r="T37" s="188"/>
      <c r="U37" s="190"/>
    </row>
    <row r="38" spans="2:28" ht="22.5" customHeight="1" x14ac:dyDescent="0.3">
      <c r="B38" s="195"/>
      <c r="C38" s="191"/>
      <c r="D38" s="194"/>
      <c r="E38" s="193"/>
      <c r="F38" s="188"/>
      <c r="G38" s="188"/>
      <c r="H38" s="195"/>
      <c r="I38" s="188"/>
      <c r="J38" s="188"/>
      <c r="K38" s="188"/>
      <c r="L38" s="194"/>
      <c r="M38" s="195"/>
      <c r="N38" s="188"/>
      <c r="O38" s="188"/>
      <c r="P38" s="188"/>
      <c r="Q38" s="194"/>
      <c r="R38" s="195"/>
      <c r="T38" s="188"/>
      <c r="U38" s="194"/>
    </row>
    <row r="39" spans="2:28" ht="165" customHeight="1" x14ac:dyDescent="0.3">
      <c r="B39" s="216"/>
      <c r="C39" s="198"/>
      <c r="D39" s="90"/>
      <c r="E39" s="217"/>
      <c r="F39" s="188"/>
      <c r="G39" s="7"/>
      <c r="H39" s="195"/>
      <c r="I39" s="188"/>
      <c r="J39" s="188"/>
      <c r="K39" s="7"/>
      <c r="L39" s="90"/>
      <c r="M39" s="218"/>
      <c r="N39" s="219"/>
      <c r="O39" s="188"/>
      <c r="P39" s="7"/>
      <c r="Q39" s="90"/>
      <c r="R39" s="195"/>
      <c r="T39" s="188"/>
      <c r="U39" s="90"/>
    </row>
    <row r="40" spans="2:28" ht="19.5" customHeight="1" x14ac:dyDescent="0.3">
      <c r="B40" s="216"/>
      <c r="C40" s="198"/>
      <c r="D40" s="127" t="s">
        <v>129</v>
      </c>
      <c r="E40" s="217"/>
      <c r="F40" s="188"/>
      <c r="G40" s="32" t="s">
        <v>129</v>
      </c>
      <c r="H40" s="118"/>
      <c r="J40" s="188"/>
      <c r="K40" s="32" t="s">
        <v>129</v>
      </c>
      <c r="L40" s="127"/>
      <c r="M40" s="220"/>
      <c r="N40" s="221"/>
      <c r="O40" s="188"/>
      <c r="P40" s="464" t="s">
        <v>129</v>
      </c>
      <c r="Q40" s="464"/>
      <c r="R40" s="220"/>
      <c r="T40" s="188"/>
      <c r="U40" s="127" t="s">
        <v>129</v>
      </c>
    </row>
    <row r="41" spans="2:28" ht="19.5" customHeight="1" x14ac:dyDescent="0.3">
      <c r="B41" s="222">
        <f>((Скидка!AD54*(100-Скидка!$C$3))*Скидка!$D$4)/100</f>
        <v>9378.56</v>
      </c>
      <c r="C41" s="206"/>
      <c r="D41" s="140">
        <f>((Скидка!AC54*(100-Скидка!$C$3))*Скидка!$D$4)/100</f>
        <v>11123.2</v>
      </c>
      <c r="E41" s="222">
        <f>((Скидка!AG54*(100-Скидка!$C$3))*Скидка!$D$4)/100</f>
        <v>13025.28</v>
      </c>
      <c r="F41" s="134"/>
      <c r="G41" s="134">
        <f>((Скидка!AF54*(100-Скидка!$C$3))*Скидка!$D$4)/100</f>
        <v>13384.96</v>
      </c>
      <c r="H41" s="223">
        <f>((Скидка!AJ54*(100-Скидка!$C$3))*Скидка!$D$4)/100</f>
        <v>17817.599999999999</v>
      </c>
      <c r="I41" s="134"/>
      <c r="J41" s="134"/>
      <c r="K41" s="465">
        <f>((Скидка!AI54*(100-Скидка!$C$3))*Скидка!$D$4)/100</f>
        <v>18406.400000000001</v>
      </c>
      <c r="L41" s="465"/>
      <c r="M41" s="460">
        <f>((Скидка!AM54*(100-Скидка!$C$3))*Скидка!$D$4)/100</f>
        <v>11123.2</v>
      </c>
      <c r="N41" s="460"/>
      <c r="O41" s="460"/>
      <c r="P41" s="465">
        <f>((Скидка!AL54*(100-Скидка!$C$3))*Скидка!$D$4)/100</f>
        <v>11432.96</v>
      </c>
      <c r="Q41" s="465"/>
      <c r="R41" s="460">
        <f>((Скидка!AQ54*(100-Скидка!$C$3))*Скидка!$D$4)/100</f>
        <v>10506.24</v>
      </c>
      <c r="S41" s="460"/>
      <c r="T41" s="224"/>
      <c r="U41" s="140">
        <f>((Скидка!AP54*(100-Скидка!$C$3))*Скидка!$D$4)/100</f>
        <v>10796.8</v>
      </c>
      <c r="V41" s="76"/>
      <c r="W41" s="398"/>
      <c r="X41" s="398"/>
      <c r="Y41" s="61"/>
      <c r="Z41" s="77"/>
      <c r="AA41" s="78"/>
      <c r="AB41" s="78"/>
    </row>
    <row r="42" spans="2:28" ht="22.5" customHeight="1" x14ac:dyDescent="0.2">
      <c r="B42" s="461" t="s">
        <v>220</v>
      </c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61"/>
      <c r="P42" s="461"/>
      <c r="Q42" s="461"/>
      <c r="R42" s="461"/>
      <c r="S42" s="461"/>
      <c r="T42" s="461"/>
      <c r="U42" s="461"/>
    </row>
    <row r="43" spans="2:28" ht="22.5" customHeight="1" x14ac:dyDescent="0.3">
      <c r="B43" s="163" t="s">
        <v>232</v>
      </c>
      <c r="C43" s="462" t="s">
        <v>231</v>
      </c>
      <c r="D43" s="462"/>
      <c r="E43" s="163" t="s">
        <v>233</v>
      </c>
      <c r="F43" s="463" t="s">
        <v>231</v>
      </c>
      <c r="G43" s="463"/>
      <c r="H43" s="163" t="s">
        <v>234</v>
      </c>
      <c r="I43" s="154"/>
      <c r="J43" s="462" t="s">
        <v>235</v>
      </c>
      <c r="K43" s="462"/>
      <c r="L43" s="462"/>
      <c r="M43" s="179" t="s">
        <v>236</v>
      </c>
      <c r="N43" s="185"/>
      <c r="O43" s="462" t="s">
        <v>235</v>
      </c>
      <c r="P43" s="462"/>
      <c r="Q43" s="462"/>
      <c r="R43" s="179" t="s">
        <v>237</v>
      </c>
      <c r="S43" s="181"/>
      <c r="T43" s="462" t="s">
        <v>235</v>
      </c>
      <c r="U43" s="462"/>
      <c r="V43" s="94"/>
      <c r="W43" s="95"/>
      <c r="X43" s="95"/>
    </row>
    <row r="44" spans="2:28" ht="21.75" customHeight="1" x14ac:dyDescent="0.3">
      <c r="B44" s="187"/>
      <c r="C44" s="188"/>
      <c r="D44" s="188"/>
      <c r="E44" s="192"/>
      <c r="F44" s="191"/>
      <c r="G44" s="194"/>
      <c r="H44" s="193"/>
      <c r="I44" s="189"/>
      <c r="J44" s="211"/>
      <c r="K44" s="191"/>
      <c r="L44" s="191"/>
      <c r="M44" s="195"/>
      <c r="N44" s="188"/>
      <c r="O44" s="188"/>
      <c r="P44" s="211"/>
      <c r="Q44" s="190"/>
      <c r="R44" s="187"/>
      <c r="S44" s="188"/>
      <c r="T44" s="188"/>
      <c r="U44" s="190"/>
      <c r="W44" s="456"/>
      <c r="X44" s="456"/>
      <c r="Y44" s="456"/>
    </row>
    <row r="45" spans="2:28" ht="22.5" customHeight="1" x14ac:dyDescent="0.3">
      <c r="B45" s="187"/>
      <c r="C45" s="188"/>
      <c r="D45" s="188"/>
      <c r="E45" s="195"/>
      <c r="F45" s="189"/>
      <c r="G45" s="194"/>
      <c r="H45" s="193"/>
      <c r="I45" s="189"/>
      <c r="J45" s="188"/>
      <c r="K45" s="188"/>
      <c r="L45" s="188"/>
      <c r="M45" s="195"/>
      <c r="N45" s="188"/>
      <c r="O45" s="188"/>
      <c r="P45" s="188"/>
      <c r="Q45" s="194"/>
      <c r="R45" s="187"/>
      <c r="S45" s="188"/>
      <c r="T45" s="188"/>
      <c r="U45" s="194"/>
    </row>
    <row r="46" spans="2:28" ht="106.5" customHeight="1" x14ac:dyDescent="0.3">
      <c r="B46" s="196"/>
      <c r="C46" s="198"/>
      <c r="D46" s="127" t="s">
        <v>129</v>
      </c>
      <c r="E46" s="216"/>
      <c r="F46" s="198"/>
      <c r="G46" s="127" t="s">
        <v>129</v>
      </c>
      <c r="H46" s="217"/>
      <c r="I46" s="197"/>
      <c r="J46" s="188"/>
      <c r="K46" s="32" t="s">
        <v>129</v>
      </c>
      <c r="L46" s="32"/>
      <c r="M46" s="195"/>
      <c r="N46" s="188"/>
      <c r="O46" s="188"/>
      <c r="P46" s="32"/>
      <c r="Q46" s="127" t="s">
        <v>129</v>
      </c>
      <c r="R46" s="196"/>
      <c r="S46" s="188"/>
      <c r="T46" s="188"/>
      <c r="U46" s="127" t="s">
        <v>129</v>
      </c>
    </row>
    <row r="47" spans="2:28" ht="19.5" customHeight="1" x14ac:dyDescent="0.3">
      <c r="B47" s="222">
        <f>((Скидка!AD63*(100-Скидка!$C$3))*Скидка!$D$4)/100</f>
        <v>14320.64</v>
      </c>
      <c r="C47" s="215"/>
      <c r="D47" s="225">
        <f>((Скидка!AC63*(100-Скидка!$C$3))*Скидка!$D$4)/100</f>
        <v>14714.88</v>
      </c>
      <c r="E47" s="222">
        <f>((Скидка!AG63*(100-Скидка!$C$3))*Скидка!$D$4)/100</f>
        <v>24304.639999999999</v>
      </c>
      <c r="F47" s="210"/>
      <c r="G47" s="225">
        <f>((Скидка!AF63*(100-Скидка!$C$3))*Скидка!$D$4)/100</f>
        <v>24975.360000000001</v>
      </c>
      <c r="H47" s="223">
        <f>((Скидка!AJ63*(100-Скидка!$C$3))*Скидка!$D$4)/100</f>
        <v>8418.56</v>
      </c>
      <c r="I47" s="134"/>
      <c r="J47" s="134"/>
      <c r="K47" s="457">
        <f>((Скидка!AI63*(100-Скидка!$C$3))*Скидка!$D$4)/100</f>
        <v>8650.24</v>
      </c>
      <c r="L47" s="457"/>
      <c r="M47" s="458">
        <f>((Скидка!AM63*(100-Скидка!$C$3))*Скидка!$D$4)/100</f>
        <v>10320.64</v>
      </c>
      <c r="N47" s="458"/>
      <c r="O47" s="226"/>
      <c r="P47" s="459">
        <f>((Скидка!AL63*(100-Скидка!$C$3))*Скидка!$D$4)/100</f>
        <v>10607.36</v>
      </c>
      <c r="Q47" s="459"/>
      <c r="R47" s="460">
        <f>((Скидка!AQ63*(100-Скидка!$C$3))*Скидка!$D$4)/100</f>
        <v>15205.12</v>
      </c>
      <c r="S47" s="460"/>
      <c r="T47" s="228"/>
      <c r="U47" s="227">
        <f>((Скидка!AP63*(100-Скидка!$C$3))*Скидка!$D$4)/100</f>
        <v>15627.52</v>
      </c>
      <c r="V47" s="76"/>
      <c r="W47" s="398"/>
      <c r="X47" s="398"/>
      <c r="Y47" s="61"/>
      <c r="Z47" s="77"/>
      <c r="AA47" s="78"/>
      <c r="AB47" s="78"/>
    </row>
    <row r="48" spans="2:28" ht="27.75" customHeight="1" x14ac:dyDescent="0.3">
      <c r="B48" s="229" t="s">
        <v>238</v>
      </c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1"/>
      <c r="N48" s="231"/>
      <c r="O48" s="231"/>
      <c r="P48" s="231"/>
      <c r="Q48" s="231"/>
      <c r="R48" s="230"/>
      <c r="S48" s="230"/>
      <c r="T48" s="230"/>
      <c r="U48" s="232"/>
      <c r="V48" s="233"/>
      <c r="W48" s="95"/>
      <c r="X48" s="95"/>
      <c r="AB48" s="61"/>
    </row>
    <row r="49" spans="2:28" ht="25.5" customHeight="1" x14ac:dyDescent="0.3">
      <c r="B49" s="91" t="s">
        <v>119</v>
      </c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1"/>
      <c r="U49" s="234"/>
      <c r="V49" s="94"/>
      <c r="W49" s="95"/>
      <c r="X49" s="95"/>
      <c r="AB49" s="61"/>
    </row>
    <row r="50" spans="2:28" ht="24.75" customHeight="1" x14ac:dyDescent="0.3">
      <c r="B50" s="96"/>
      <c r="C50" s="97"/>
      <c r="D50" s="97"/>
      <c r="E50" s="98"/>
      <c r="F50" s="97"/>
      <c r="G50" s="97"/>
      <c r="H50" s="98"/>
      <c r="I50" s="98"/>
      <c r="J50" s="97"/>
      <c r="K50" s="97"/>
      <c r="L50" s="97"/>
      <c r="M50" s="98"/>
      <c r="N50" s="98"/>
      <c r="O50" s="97"/>
      <c r="P50" s="97"/>
      <c r="Q50" s="97"/>
      <c r="R50" s="99"/>
      <c r="S50" s="100"/>
      <c r="T50" s="100"/>
      <c r="U50" s="101"/>
      <c r="AB50" s="61"/>
    </row>
    <row r="51" spans="2:28" ht="15.75" customHeight="1" x14ac:dyDescent="0.2">
      <c r="AB51" s="66"/>
    </row>
    <row r="52" spans="2:28" ht="15.75" customHeight="1" x14ac:dyDescent="0.25">
      <c r="AB52" s="78"/>
    </row>
    <row r="53" spans="2:28" ht="75.75" customHeight="1" x14ac:dyDescent="0.25">
      <c r="V53" s="60"/>
      <c r="W53" s="399"/>
      <c r="X53" s="399"/>
      <c r="Y53" s="399"/>
      <c r="Z53" s="399"/>
      <c r="AA53" s="61"/>
    </row>
    <row r="54" spans="2:28" ht="15.75" customHeight="1" x14ac:dyDescent="0.25">
      <c r="B54" s="400"/>
      <c r="C54" s="400"/>
      <c r="D54" s="103"/>
      <c r="V54" s="60"/>
      <c r="W54" s="399"/>
      <c r="X54" s="399"/>
      <c r="Y54" s="399"/>
      <c r="Z54" s="399"/>
      <c r="AA54" s="61"/>
    </row>
    <row r="55" spans="2:28" ht="15.75" customHeight="1" x14ac:dyDescent="0.25">
      <c r="B55" s="400"/>
      <c r="C55" s="400"/>
      <c r="D55" s="104"/>
      <c r="E55" s="400"/>
      <c r="F55" s="400"/>
      <c r="G55" s="400"/>
      <c r="H55" s="400"/>
      <c r="I55" s="400"/>
      <c r="J55" s="400"/>
      <c r="K55" s="400"/>
      <c r="L55" s="102"/>
      <c r="M55" s="400"/>
      <c r="N55" s="400"/>
      <c r="O55" s="400"/>
      <c r="P55" s="400"/>
      <c r="Q55" s="102"/>
      <c r="R55" s="400"/>
      <c r="S55" s="400"/>
      <c r="T55" s="400"/>
      <c r="V55" s="60"/>
      <c r="W55" s="61"/>
      <c r="X55" s="399"/>
      <c r="Y55" s="399"/>
      <c r="Z55" s="399"/>
      <c r="AA55" s="399"/>
    </row>
    <row r="56" spans="2:28" ht="15.75" customHeight="1" x14ac:dyDescent="0.3">
      <c r="B56" s="397"/>
      <c r="C56" s="397"/>
      <c r="D56" s="397"/>
      <c r="E56" s="397"/>
      <c r="F56" s="397"/>
      <c r="G56" s="397"/>
      <c r="H56" s="397"/>
      <c r="I56" s="397"/>
      <c r="J56" s="397"/>
      <c r="K56" s="397"/>
      <c r="L56" s="60"/>
      <c r="M56" s="397"/>
      <c r="N56" s="397"/>
      <c r="O56" s="397"/>
      <c r="P56" s="397"/>
      <c r="Q56" s="60"/>
      <c r="R56" s="397"/>
      <c r="S56" s="397"/>
      <c r="T56" s="397"/>
      <c r="V56" s="76"/>
      <c r="W56" s="398"/>
      <c r="X56" s="398"/>
      <c r="Y56" s="61"/>
      <c r="Z56" s="77"/>
      <c r="AA56" s="78"/>
    </row>
    <row r="57" spans="2:28" ht="15.75" customHeight="1" x14ac:dyDescent="0.3">
      <c r="C57" s="76"/>
      <c r="D57" s="105"/>
      <c r="F57" s="76"/>
      <c r="G57" s="105"/>
      <c r="J57" s="76"/>
      <c r="K57" s="105"/>
      <c r="L57" s="105"/>
      <c r="O57" s="76"/>
      <c r="P57" s="105"/>
      <c r="Q57" s="105"/>
      <c r="S57" s="76"/>
      <c r="T57" s="105"/>
    </row>
    <row r="58" spans="2:28" ht="15.75" customHeight="1" x14ac:dyDescent="0.2">
      <c r="C58" s="106"/>
      <c r="D58" s="107"/>
      <c r="E58" s="50"/>
      <c r="F58" s="108"/>
      <c r="J58" s="107"/>
      <c r="K58" s="50"/>
      <c r="L58" s="50"/>
      <c r="M58" s="108"/>
      <c r="N58" s="108"/>
    </row>
    <row r="59" spans="2:28" ht="15.75" customHeight="1" x14ac:dyDescent="0.2"/>
    <row r="60" spans="2:28" ht="15.75" customHeight="1" x14ac:dyDescent="0.25">
      <c r="D60" s="109"/>
      <c r="E60" s="50"/>
      <c r="F60" s="110"/>
      <c r="J60" s="111"/>
      <c r="K60" s="112"/>
      <c r="L60" s="112"/>
      <c r="M60" s="110"/>
      <c r="N60" s="110"/>
    </row>
    <row r="61" spans="2:28" ht="15.75" customHeight="1" x14ac:dyDescent="0.25">
      <c r="D61" s="109"/>
      <c r="E61" s="50"/>
      <c r="F61" s="110"/>
    </row>
    <row r="62" spans="2:28" ht="15.75" customHeight="1" x14ac:dyDescent="0.25">
      <c r="D62" s="109"/>
      <c r="E62" s="50"/>
      <c r="F62" s="110"/>
      <c r="G62" s="14"/>
      <c r="J62" s="107"/>
      <c r="K62" s="50"/>
      <c r="L62" s="50"/>
      <c r="M62" s="108"/>
      <c r="N62" s="108"/>
    </row>
    <row r="63" spans="2:28" ht="15.75" customHeight="1" x14ac:dyDescent="0.25">
      <c r="D63" s="109"/>
      <c r="E63" s="50"/>
      <c r="F63" s="110"/>
      <c r="H63" s="113"/>
      <c r="I63" s="113"/>
      <c r="J63" s="113"/>
      <c r="K63" s="113"/>
      <c r="L63" s="113"/>
      <c r="M63" s="113"/>
      <c r="N63" s="113"/>
    </row>
    <row r="64" spans="2:28" ht="15.75" customHeight="1" x14ac:dyDescent="0.2"/>
    <row r="65" spans="3:14" ht="15.75" customHeight="1" x14ac:dyDescent="0.2"/>
    <row r="66" spans="3:14" ht="15.75" customHeight="1" x14ac:dyDescent="0.2">
      <c r="C66" s="113"/>
      <c r="D66" s="113"/>
      <c r="E66" s="113"/>
      <c r="F66" s="113"/>
    </row>
    <row r="67" spans="3:14" ht="15.75" customHeight="1" x14ac:dyDescent="0.25">
      <c r="C67" s="106"/>
      <c r="J67" s="111"/>
      <c r="K67" s="112"/>
      <c r="L67" s="112"/>
      <c r="M67" s="110"/>
      <c r="N67" s="110"/>
    </row>
    <row r="68" spans="3:14" ht="15.75" customHeight="1" x14ac:dyDescent="0.2"/>
    <row r="69" spans="3:14" ht="15.75" customHeight="1" x14ac:dyDescent="0.25">
      <c r="D69" s="109"/>
      <c r="E69" s="50"/>
      <c r="F69" s="110"/>
    </row>
    <row r="70" spans="3:14" ht="15.75" customHeight="1" x14ac:dyDescent="0.25">
      <c r="D70" s="109"/>
      <c r="E70" s="50"/>
      <c r="F70" s="110"/>
    </row>
    <row r="71" spans="3:14" ht="15.75" customHeight="1" x14ac:dyDescent="0.25">
      <c r="D71" s="109"/>
      <c r="E71" s="50"/>
      <c r="F71" s="110"/>
      <c r="H71" s="113"/>
      <c r="I71" s="113"/>
      <c r="J71" s="113"/>
      <c r="K71" s="113"/>
      <c r="L71" s="113"/>
      <c r="M71" s="113"/>
      <c r="N71" s="113"/>
    </row>
    <row r="72" spans="3:14" ht="15.75" customHeight="1" x14ac:dyDescent="0.25">
      <c r="D72" s="109"/>
      <c r="E72" s="50"/>
      <c r="F72" s="110"/>
      <c r="J72" s="107"/>
      <c r="K72" s="50"/>
      <c r="L72" s="50"/>
      <c r="M72" s="108"/>
      <c r="N72" s="108"/>
    </row>
    <row r="73" spans="3:14" ht="15.75" customHeight="1" x14ac:dyDescent="0.25">
      <c r="D73" s="109"/>
      <c r="E73" s="50"/>
      <c r="F73" s="110"/>
      <c r="J73" s="111"/>
      <c r="K73" s="112"/>
      <c r="L73" s="112"/>
      <c r="M73" s="110"/>
      <c r="N73" s="110"/>
    </row>
    <row r="74" spans="3:14" ht="15.75" customHeight="1" x14ac:dyDescent="0.25">
      <c r="D74" s="109"/>
      <c r="E74" s="50"/>
      <c r="F74" s="110"/>
    </row>
    <row r="75" spans="3:14" ht="15.75" customHeight="1" x14ac:dyDescent="0.2"/>
    <row r="76" spans="3:14" ht="15.75" x14ac:dyDescent="0.25">
      <c r="J76" s="111"/>
      <c r="K76" s="50"/>
      <c r="L76" s="50"/>
      <c r="M76" s="110"/>
      <c r="N76" s="110"/>
    </row>
    <row r="77" spans="3:14" ht="15.75" x14ac:dyDescent="0.2">
      <c r="J77" s="107"/>
      <c r="K77" s="50"/>
      <c r="L77" s="50"/>
      <c r="M77" s="108"/>
      <c r="N77" s="108"/>
    </row>
    <row r="78" spans="3:14" ht="15.75" x14ac:dyDescent="0.2">
      <c r="J78" s="107"/>
      <c r="K78" s="50"/>
      <c r="L78" s="50"/>
      <c r="M78" s="108"/>
      <c r="N78" s="108"/>
    </row>
    <row r="79" spans="3:14" ht="15.75" x14ac:dyDescent="0.2">
      <c r="J79" s="107"/>
      <c r="K79" s="50"/>
      <c r="L79" s="50"/>
      <c r="M79" s="108"/>
      <c r="N79" s="108"/>
    </row>
  </sheetData>
  <mergeCells count="84">
    <mergeCell ref="B2:D2"/>
    <mergeCell ref="R2:U2"/>
    <mergeCell ref="G3:O3"/>
    <mergeCell ref="B4:D4"/>
    <mergeCell ref="R4:U4"/>
    <mergeCell ref="H2:O2"/>
    <mergeCell ref="B5:E5"/>
    <mergeCell ref="K5:O5"/>
    <mergeCell ref="R5:U5"/>
    <mergeCell ref="B6:H6"/>
    <mergeCell ref="F7:G7"/>
    <mergeCell ref="M7:R7"/>
    <mergeCell ref="T7:U7"/>
    <mergeCell ref="B8:F8"/>
    <mergeCell ref="H8:S8"/>
    <mergeCell ref="T8:U8"/>
    <mergeCell ref="F9:G9"/>
    <mergeCell ref="B10:P10"/>
    <mergeCell ref="Q10:U10"/>
    <mergeCell ref="W11:Y14"/>
    <mergeCell ref="W15:Z15"/>
    <mergeCell ref="AA15:AB15"/>
    <mergeCell ref="I16:J16"/>
    <mergeCell ref="K16:M16"/>
    <mergeCell ref="N16:O16"/>
    <mergeCell ref="W16:X16"/>
    <mergeCell ref="B17:U17"/>
    <mergeCell ref="W18:Y21"/>
    <mergeCell ref="I22:J22"/>
    <mergeCell ref="N22:O22"/>
    <mergeCell ref="W22:X22"/>
    <mergeCell ref="B23:J23"/>
    <mergeCell ref="K23:U23"/>
    <mergeCell ref="W24:Y27"/>
    <mergeCell ref="I28:J28"/>
    <mergeCell ref="N28:O28"/>
    <mergeCell ref="W28:X28"/>
    <mergeCell ref="B29:U29"/>
    <mergeCell ref="D30:E30"/>
    <mergeCell ref="H30:J30"/>
    <mergeCell ref="N30:P30"/>
    <mergeCell ref="T30:U30"/>
    <mergeCell ref="I34:J34"/>
    <mergeCell ref="Q34:R34"/>
    <mergeCell ref="W34:X34"/>
    <mergeCell ref="B35:U35"/>
    <mergeCell ref="C36:D36"/>
    <mergeCell ref="F36:G36"/>
    <mergeCell ref="J36:L36"/>
    <mergeCell ref="O36:Q36"/>
    <mergeCell ref="T36:U36"/>
    <mergeCell ref="P40:Q40"/>
    <mergeCell ref="K41:L41"/>
    <mergeCell ref="M41:O41"/>
    <mergeCell ref="P41:Q41"/>
    <mergeCell ref="R41:S41"/>
    <mergeCell ref="W41:X41"/>
    <mergeCell ref="B42:U42"/>
    <mergeCell ref="C43:D43"/>
    <mergeCell ref="F43:G43"/>
    <mergeCell ref="J43:L43"/>
    <mergeCell ref="O43:Q43"/>
    <mergeCell ref="T43:U43"/>
    <mergeCell ref="W44:Y44"/>
    <mergeCell ref="K47:L47"/>
    <mergeCell ref="M47:N47"/>
    <mergeCell ref="P47:Q47"/>
    <mergeCell ref="R47:S47"/>
    <mergeCell ref="W47:X47"/>
    <mergeCell ref="W53:Z53"/>
    <mergeCell ref="B54:C54"/>
    <mergeCell ref="W54:Z54"/>
    <mergeCell ref="B55:C55"/>
    <mergeCell ref="E55:G55"/>
    <mergeCell ref="H55:K55"/>
    <mergeCell ref="M55:P55"/>
    <mergeCell ref="R55:T55"/>
    <mergeCell ref="X55:AA55"/>
    <mergeCell ref="W56:X56"/>
    <mergeCell ref="B56:D56"/>
    <mergeCell ref="E56:G56"/>
    <mergeCell ref="H56:K56"/>
    <mergeCell ref="M56:P56"/>
    <mergeCell ref="R56:T56"/>
  </mergeCells>
  <pageMargins left="0.67013888888888895" right="0.196527777777778" top="0.196527777777778" bottom="0.196527777777778" header="0.51180555555555496" footer="0.51180555555555496"/>
  <pageSetup paperSize="9" scale="46" firstPageNumber="0" orientation="portrait" horizontalDpi="300" verticalDpi="300" r:id="rId1"/>
  <rowBreaks count="1" manualBreakCount="1">
    <brk id="49" max="16383" man="1"/>
  </rowBreaks>
  <colBreaks count="1" manualBreakCount="1">
    <brk id="2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AMK100"/>
  <sheetViews>
    <sheetView view="pageBreakPreview" zoomScale="60" zoomScaleNormal="70" zoomScalePageLayoutView="50" workbookViewId="0">
      <selection activeCell="H13" sqref="H13"/>
    </sheetView>
  </sheetViews>
  <sheetFormatPr defaultRowHeight="12.75" x14ac:dyDescent="0.2"/>
  <cols>
    <col min="1" max="1" width="1.5703125" style="235" customWidth="1"/>
    <col min="2" max="2" width="92.28515625" style="235" customWidth="1"/>
    <col min="3" max="3" width="67.85546875" style="235" customWidth="1"/>
    <col min="4" max="4" width="85.42578125" style="235" customWidth="1"/>
    <col min="5" max="5" width="1.7109375" style="235" customWidth="1"/>
    <col min="6" max="6" width="2" style="235" hidden="1" customWidth="1"/>
    <col min="7" max="1025" width="9.140625" style="235" customWidth="1"/>
  </cols>
  <sheetData>
    <row r="1" spans="2:6" ht="8.25" customHeight="1" thickBot="1" x14ac:dyDescent="0.25"/>
    <row r="2" spans="2:6" ht="15.6" customHeight="1" x14ac:dyDescent="0.25">
      <c r="B2" s="236"/>
      <c r="C2" s="483"/>
      <c r="D2" s="483"/>
    </row>
    <row r="3" spans="2:6" ht="6.75" customHeight="1" x14ac:dyDescent="0.2">
      <c r="B3" s="237"/>
      <c r="C3" s="484"/>
      <c r="D3" s="484"/>
    </row>
    <row r="4" spans="2:6" ht="13.9" customHeight="1" x14ac:dyDescent="0.2">
      <c r="B4" s="237"/>
      <c r="C4" s="485" t="s">
        <v>390</v>
      </c>
      <c r="D4" s="485"/>
    </row>
    <row r="5" spans="2:6" ht="20.25" x14ac:dyDescent="0.2">
      <c r="B5" s="237"/>
      <c r="C5" s="238"/>
      <c r="D5" s="239"/>
      <c r="E5" s="240"/>
      <c r="F5" s="240"/>
    </row>
    <row r="6" spans="2:6" ht="15" customHeight="1" x14ac:dyDescent="0.2">
      <c r="B6" s="237"/>
      <c r="C6" s="486" t="s">
        <v>239</v>
      </c>
      <c r="D6" s="486"/>
    </row>
    <row r="7" spans="2:6" ht="19.899999999999999" customHeight="1" x14ac:dyDescent="0.25">
      <c r="B7" s="487" t="s">
        <v>240</v>
      </c>
      <c r="C7" s="487"/>
      <c r="D7" s="487"/>
    </row>
    <row r="8" spans="2:6" ht="19.899999999999999" customHeight="1" x14ac:dyDescent="0.2">
      <c r="B8" s="241" t="s">
        <v>241</v>
      </c>
      <c r="C8" s="242" t="s">
        <v>242</v>
      </c>
      <c r="D8" s="243" t="s">
        <v>243</v>
      </c>
    </row>
    <row r="9" spans="2:6" ht="19.899999999999999" customHeight="1" x14ac:dyDescent="0.2">
      <c r="B9" s="482" t="s">
        <v>126</v>
      </c>
      <c r="C9" s="482"/>
      <c r="D9" s="482"/>
    </row>
    <row r="10" spans="2:6" ht="20.100000000000001" customHeight="1" x14ac:dyDescent="0.2">
      <c r="B10" s="244" t="s">
        <v>244</v>
      </c>
      <c r="C10" s="245">
        <v>25</v>
      </c>
      <c r="D10" s="246" t="s">
        <v>245</v>
      </c>
    </row>
    <row r="11" spans="2:6" ht="20.100000000000001" customHeight="1" x14ac:dyDescent="0.2">
      <c r="B11" s="247" t="s">
        <v>246</v>
      </c>
      <c r="C11" s="248" t="s">
        <v>247</v>
      </c>
      <c r="D11" s="246"/>
    </row>
    <row r="12" spans="2:6" ht="20.100000000000001" customHeight="1" x14ac:dyDescent="0.2">
      <c r="B12" s="244" t="s">
        <v>248</v>
      </c>
      <c r="C12" s="245" t="s">
        <v>359</v>
      </c>
      <c r="D12" s="246" t="s">
        <v>358</v>
      </c>
    </row>
    <row r="13" spans="2:6" ht="20.100000000000001" customHeight="1" x14ac:dyDescent="0.2">
      <c r="B13" s="249" t="s">
        <v>250</v>
      </c>
      <c r="C13" s="245">
        <v>16</v>
      </c>
      <c r="D13" s="246" t="s">
        <v>245</v>
      </c>
    </row>
    <row r="14" spans="2:6" ht="20.100000000000001" customHeight="1" x14ac:dyDescent="0.2">
      <c r="B14" s="247" t="s">
        <v>251</v>
      </c>
      <c r="C14" s="248" t="s">
        <v>252</v>
      </c>
      <c r="D14" s="246"/>
    </row>
    <row r="15" spans="2:6" ht="20.100000000000001" customHeight="1" x14ac:dyDescent="0.2">
      <c r="B15" s="247" t="s">
        <v>253</v>
      </c>
      <c r="C15" s="245" t="s">
        <v>249</v>
      </c>
      <c r="D15" s="246"/>
    </row>
    <row r="16" spans="2:6" ht="19.899999999999999" customHeight="1" x14ac:dyDescent="0.2">
      <c r="B16" s="482" t="s">
        <v>127</v>
      </c>
      <c r="C16" s="482"/>
      <c r="D16" s="482"/>
    </row>
    <row r="17" spans="2:4" ht="20.100000000000001" customHeight="1" x14ac:dyDescent="0.2">
      <c r="B17" s="244" t="s">
        <v>254</v>
      </c>
      <c r="C17" s="245">
        <v>25</v>
      </c>
      <c r="D17" s="246" t="s">
        <v>245</v>
      </c>
    </row>
    <row r="18" spans="2:4" ht="20.100000000000001" customHeight="1" x14ac:dyDescent="0.2">
      <c r="B18" s="247" t="s">
        <v>255</v>
      </c>
      <c r="C18" s="245" t="s">
        <v>247</v>
      </c>
      <c r="D18" s="246"/>
    </row>
    <row r="19" spans="2:4" ht="20.100000000000001" customHeight="1" x14ac:dyDescent="0.2">
      <c r="B19" s="249" t="s">
        <v>250</v>
      </c>
      <c r="C19" s="245">
        <v>16</v>
      </c>
      <c r="D19" s="246" t="s">
        <v>245</v>
      </c>
    </row>
    <row r="20" spans="2:4" ht="20.100000000000001" customHeight="1" x14ac:dyDescent="0.2">
      <c r="B20" s="247" t="s">
        <v>251</v>
      </c>
      <c r="C20" s="248" t="s">
        <v>252</v>
      </c>
      <c r="D20" s="246"/>
    </row>
    <row r="21" spans="2:4" ht="20.100000000000001" customHeight="1" x14ac:dyDescent="0.2">
      <c r="B21" s="247" t="s">
        <v>253</v>
      </c>
      <c r="C21" s="245" t="s">
        <v>249</v>
      </c>
      <c r="D21" s="246"/>
    </row>
    <row r="22" spans="2:4" ht="19.899999999999999" customHeight="1" x14ac:dyDescent="0.2">
      <c r="B22" s="481" t="s">
        <v>256</v>
      </c>
      <c r="C22" s="481"/>
      <c r="D22" s="481"/>
    </row>
    <row r="23" spans="2:4" ht="19.899999999999999" customHeight="1" x14ac:dyDescent="0.2">
      <c r="B23" s="244" t="s">
        <v>257</v>
      </c>
      <c r="C23" s="245">
        <v>16</v>
      </c>
      <c r="D23" s="246" t="s">
        <v>380</v>
      </c>
    </row>
    <row r="24" spans="2:4" ht="19.899999999999999" customHeight="1" x14ac:dyDescent="0.2">
      <c r="B24" s="244" t="s">
        <v>258</v>
      </c>
      <c r="C24" s="245" t="s">
        <v>259</v>
      </c>
      <c r="D24" s="246"/>
    </row>
    <row r="25" spans="2:4" ht="19.899999999999999" customHeight="1" x14ac:dyDescent="0.2">
      <c r="B25" s="481" t="s">
        <v>260</v>
      </c>
      <c r="C25" s="481"/>
      <c r="D25" s="481"/>
    </row>
    <row r="26" spans="2:4" ht="19.899999999999999" customHeight="1" x14ac:dyDescent="0.2">
      <c r="B26" s="244" t="s">
        <v>261</v>
      </c>
      <c r="C26" s="245">
        <v>16</v>
      </c>
      <c r="D26" s="246" t="s">
        <v>245</v>
      </c>
    </row>
    <row r="27" spans="2:4" ht="19.899999999999999" customHeight="1" x14ac:dyDescent="0.2">
      <c r="B27" s="247" t="s">
        <v>262</v>
      </c>
      <c r="C27" s="248" t="s">
        <v>252</v>
      </c>
      <c r="D27" s="246"/>
    </row>
    <row r="28" spans="2:4" ht="19.899999999999999" customHeight="1" x14ac:dyDescent="0.2">
      <c r="B28" s="249" t="s">
        <v>253</v>
      </c>
      <c r="C28" s="248" t="s">
        <v>263</v>
      </c>
      <c r="D28" s="246"/>
    </row>
    <row r="29" spans="2:4" ht="19.899999999999999" customHeight="1" x14ac:dyDescent="0.2">
      <c r="B29" s="482" t="s">
        <v>264</v>
      </c>
      <c r="C29" s="482"/>
      <c r="D29" s="482"/>
    </row>
    <row r="30" spans="2:4" ht="19.899999999999999" customHeight="1" x14ac:dyDescent="0.2">
      <c r="B30" s="244" t="s">
        <v>265</v>
      </c>
      <c r="C30" s="245">
        <v>25</v>
      </c>
      <c r="D30" s="246" t="s">
        <v>245</v>
      </c>
    </row>
    <row r="31" spans="2:4" ht="19.899999999999999" customHeight="1" x14ac:dyDescent="0.2">
      <c r="B31" s="247" t="s">
        <v>266</v>
      </c>
      <c r="C31" s="245" t="s">
        <v>267</v>
      </c>
      <c r="D31" s="246"/>
    </row>
    <row r="32" spans="2:4" ht="19.899999999999999" customHeight="1" x14ac:dyDescent="0.2">
      <c r="B32" s="244" t="s">
        <v>364</v>
      </c>
      <c r="C32" s="245">
        <v>2</v>
      </c>
      <c r="D32" s="246" t="s">
        <v>358</v>
      </c>
    </row>
    <row r="33" spans="2:4" ht="19.899999999999999" customHeight="1" x14ac:dyDescent="0.2">
      <c r="B33" s="247" t="s">
        <v>268</v>
      </c>
      <c r="C33" s="245" t="s">
        <v>249</v>
      </c>
      <c r="D33" s="246"/>
    </row>
    <row r="34" spans="2:4" ht="19.899999999999999" customHeight="1" x14ac:dyDescent="0.2">
      <c r="B34" s="481" t="s">
        <v>145</v>
      </c>
      <c r="C34" s="481"/>
      <c r="D34" s="481"/>
    </row>
    <row r="35" spans="2:4" ht="19.899999999999999" customHeight="1" x14ac:dyDescent="0.2">
      <c r="B35" s="249" t="s">
        <v>269</v>
      </c>
      <c r="C35" s="245">
        <v>25</v>
      </c>
      <c r="D35" s="246" t="s">
        <v>245</v>
      </c>
    </row>
    <row r="36" spans="2:4" ht="19.899999999999999" customHeight="1" x14ac:dyDescent="0.2">
      <c r="B36" s="247" t="s">
        <v>270</v>
      </c>
      <c r="C36" s="245" t="s">
        <v>267</v>
      </c>
      <c r="D36" s="246"/>
    </row>
    <row r="37" spans="2:4" ht="19.899999999999999" customHeight="1" x14ac:dyDescent="0.2">
      <c r="B37" s="247" t="s">
        <v>360</v>
      </c>
      <c r="C37" s="248">
        <v>3</v>
      </c>
      <c r="D37" s="246"/>
    </row>
    <row r="38" spans="2:4" ht="19.899999999999999" customHeight="1" x14ac:dyDescent="0.2">
      <c r="B38" s="249" t="s">
        <v>271</v>
      </c>
      <c r="C38" s="245">
        <v>16</v>
      </c>
      <c r="D38" s="246" t="s">
        <v>245</v>
      </c>
    </row>
    <row r="39" spans="2:4" ht="19.899999999999999" customHeight="1" x14ac:dyDescent="0.2">
      <c r="B39" s="247" t="s">
        <v>272</v>
      </c>
      <c r="C39" s="245" t="s">
        <v>273</v>
      </c>
      <c r="D39" s="246"/>
    </row>
    <row r="40" spans="2:4" ht="19.899999999999999" customHeight="1" x14ac:dyDescent="0.2">
      <c r="B40" s="244" t="s">
        <v>274</v>
      </c>
      <c r="C40" s="245">
        <v>16</v>
      </c>
      <c r="D40" s="246" t="s">
        <v>245</v>
      </c>
    </row>
    <row r="41" spans="2:4" ht="19.899999999999999" customHeight="1" x14ac:dyDescent="0.2">
      <c r="B41" s="247" t="s">
        <v>275</v>
      </c>
      <c r="C41" s="248" t="s">
        <v>252</v>
      </c>
      <c r="D41" s="246"/>
    </row>
    <row r="42" spans="2:4" ht="19.899999999999999" customHeight="1" x14ac:dyDescent="0.2">
      <c r="B42" s="247" t="s">
        <v>371</v>
      </c>
      <c r="C42" s="245" t="s">
        <v>249</v>
      </c>
      <c r="D42" s="246"/>
    </row>
    <row r="43" spans="2:4" ht="19.899999999999999" customHeight="1" x14ac:dyDescent="0.2">
      <c r="B43" s="247" t="s">
        <v>276</v>
      </c>
      <c r="C43" s="248" t="s">
        <v>277</v>
      </c>
      <c r="D43" s="246"/>
    </row>
    <row r="44" spans="2:4" ht="19.899999999999999" customHeight="1" x14ac:dyDescent="0.2">
      <c r="B44" s="247" t="s">
        <v>253</v>
      </c>
      <c r="C44" s="245" t="s">
        <v>249</v>
      </c>
      <c r="D44" s="246"/>
    </row>
    <row r="45" spans="2:4" ht="19.899999999999999" customHeight="1" x14ac:dyDescent="0.2">
      <c r="B45" s="482" t="s">
        <v>146</v>
      </c>
      <c r="C45" s="482"/>
      <c r="D45" s="482"/>
    </row>
    <row r="46" spans="2:4" ht="20.100000000000001" customHeight="1" x14ac:dyDescent="0.2">
      <c r="B46" s="249" t="s">
        <v>269</v>
      </c>
      <c r="C46" s="245">
        <v>25</v>
      </c>
      <c r="D46" s="246" t="s">
        <v>245</v>
      </c>
    </row>
    <row r="47" spans="2:4" ht="20.100000000000001" customHeight="1" x14ac:dyDescent="0.2">
      <c r="B47" s="247" t="s">
        <v>270</v>
      </c>
      <c r="C47" s="245" t="s">
        <v>267</v>
      </c>
      <c r="D47" s="246"/>
    </row>
    <row r="48" spans="2:4" ht="20.100000000000001" customHeight="1" x14ac:dyDescent="0.2">
      <c r="B48" s="244" t="s">
        <v>274</v>
      </c>
      <c r="C48" s="245">
        <v>16</v>
      </c>
      <c r="D48" s="246" t="s">
        <v>245</v>
      </c>
    </row>
    <row r="49" spans="2:4" ht="20.100000000000001" customHeight="1" x14ac:dyDescent="0.2">
      <c r="B49" s="247" t="s">
        <v>275</v>
      </c>
      <c r="C49" s="248" t="s">
        <v>252</v>
      </c>
      <c r="D49" s="246"/>
    </row>
    <row r="50" spans="2:4" ht="20.100000000000001" customHeight="1" x14ac:dyDescent="0.2">
      <c r="B50" s="249" t="s">
        <v>278</v>
      </c>
      <c r="C50" s="245">
        <v>16</v>
      </c>
      <c r="D50" s="246" t="s">
        <v>245</v>
      </c>
    </row>
    <row r="51" spans="2:4" ht="20.100000000000001" customHeight="1" x14ac:dyDescent="0.2">
      <c r="B51" s="247" t="s">
        <v>363</v>
      </c>
      <c r="C51" s="245" t="s">
        <v>273</v>
      </c>
      <c r="D51" s="246"/>
    </row>
    <row r="52" spans="2:4" ht="20.100000000000001" customHeight="1" x14ac:dyDescent="0.2">
      <c r="B52" s="247" t="s">
        <v>371</v>
      </c>
      <c r="C52" s="245" t="s">
        <v>249</v>
      </c>
      <c r="D52" s="246"/>
    </row>
    <row r="53" spans="2:4" ht="20.100000000000001" customHeight="1" x14ac:dyDescent="0.2">
      <c r="B53" s="247" t="s">
        <v>276</v>
      </c>
      <c r="C53" s="245" t="s">
        <v>279</v>
      </c>
      <c r="D53" s="246"/>
    </row>
    <row r="54" spans="2:4" ht="20.100000000000001" customHeight="1" x14ac:dyDescent="0.2">
      <c r="B54" s="247" t="s">
        <v>268</v>
      </c>
      <c r="C54" s="245" t="s">
        <v>249</v>
      </c>
      <c r="D54" s="246"/>
    </row>
    <row r="55" spans="2:4" ht="20.100000000000001" customHeight="1" x14ac:dyDescent="0.2">
      <c r="B55" s="247" t="s">
        <v>280</v>
      </c>
      <c r="C55" s="245" t="s">
        <v>249</v>
      </c>
      <c r="D55" s="246"/>
    </row>
    <row r="56" spans="2:4" ht="19.899999999999999" customHeight="1" x14ac:dyDescent="0.2">
      <c r="B56" s="482" t="s">
        <v>147</v>
      </c>
      <c r="C56" s="482"/>
      <c r="D56" s="482"/>
    </row>
    <row r="57" spans="2:4" ht="19.899999999999999" customHeight="1" x14ac:dyDescent="0.2">
      <c r="B57" s="249" t="s">
        <v>281</v>
      </c>
      <c r="C57" s="245">
        <v>16</v>
      </c>
      <c r="D57" s="246" t="s">
        <v>245</v>
      </c>
    </row>
    <row r="58" spans="2:4" ht="19.899999999999999" customHeight="1" x14ac:dyDescent="0.2">
      <c r="B58" s="247" t="s">
        <v>275</v>
      </c>
      <c r="C58" s="245" t="s">
        <v>273</v>
      </c>
      <c r="D58" s="246"/>
    </row>
    <row r="59" spans="2:4" ht="19.899999999999999" customHeight="1" x14ac:dyDescent="0.2">
      <c r="B59" s="249" t="s">
        <v>271</v>
      </c>
      <c r="C59" s="245">
        <v>16</v>
      </c>
      <c r="D59" s="246" t="s">
        <v>245</v>
      </c>
    </row>
    <row r="60" spans="2:4" ht="19.899999999999999" customHeight="1" x14ac:dyDescent="0.2">
      <c r="B60" s="247" t="s">
        <v>272</v>
      </c>
      <c r="C60" s="245" t="s">
        <v>273</v>
      </c>
      <c r="D60" s="246"/>
    </row>
    <row r="61" spans="2:4" ht="19.899999999999999" customHeight="1" x14ac:dyDescent="0.2">
      <c r="B61" s="247" t="s">
        <v>360</v>
      </c>
      <c r="C61" s="248">
        <v>3</v>
      </c>
      <c r="D61" s="246"/>
    </row>
    <row r="62" spans="2:4" ht="19.899999999999999" customHeight="1" x14ac:dyDescent="0.2">
      <c r="B62" s="249" t="s">
        <v>365</v>
      </c>
      <c r="C62" s="245">
        <v>16</v>
      </c>
      <c r="D62" s="246" t="s">
        <v>245</v>
      </c>
    </row>
    <row r="63" spans="2:4" ht="19.899999999999999" customHeight="1" x14ac:dyDescent="0.2">
      <c r="B63" s="247" t="s">
        <v>371</v>
      </c>
      <c r="C63" s="245" t="s">
        <v>249</v>
      </c>
      <c r="D63" s="246"/>
    </row>
    <row r="64" spans="2:4" ht="19.899999999999999" customHeight="1" x14ac:dyDescent="0.2">
      <c r="B64" s="247" t="s">
        <v>268</v>
      </c>
      <c r="C64" s="245" t="s">
        <v>249</v>
      </c>
      <c r="D64" s="246"/>
    </row>
    <row r="65" spans="2:4" ht="32.25" customHeight="1" x14ac:dyDescent="0.2">
      <c r="B65" s="249" t="s">
        <v>276</v>
      </c>
      <c r="C65" s="245" t="s">
        <v>282</v>
      </c>
      <c r="D65" s="246"/>
    </row>
    <row r="66" spans="2:4" ht="19.899999999999999" customHeight="1" x14ac:dyDescent="0.2">
      <c r="B66" s="479" t="s">
        <v>153</v>
      </c>
      <c r="C66" s="479"/>
      <c r="D66" s="479"/>
    </row>
    <row r="67" spans="2:4" ht="19.899999999999999" customHeight="1" x14ac:dyDescent="0.2">
      <c r="B67" s="249" t="s">
        <v>265</v>
      </c>
      <c r="C67" s="245">
        <v>25</v>
      </c>
      <c r="D67" s="246" t="s">
        <v>245</v>
      </c>
    </row>
    <row r="68" spans="2:4" ht="19.899999999999999" customHeight="1" x14ac:dyDescent="0.2">
      <c r="B68" s="249" t="s">
        <v>283</v>
      </c>
      <c r="C68" s="245" t="s">
        <v>284</v>
      </c>
      <c r="D68" s="246"/>
    </row>
    <row r="69" spans="2:4" ht="19.899999999999999" customHeight="1" x14ac:dyDescent="0.2">
      <c r="B69" s="481" t="s">
        <v>213</v>
      </c>
      <c r="C69" s="481"/>
      <c r="D69" s="481"/>
    </row>
    <row r="70" spans="2:4" ht="19.899999999999999" customHeight="1" x14ac:dyDescent="0.2">
      <c r="B70" s="249" t="s">
        <v>285</v>
      </c>
      <c r="C70" s="245">
        <v>16</v>
      </c>
      <c r="D70" s="246" t="s">
        <v>245</v>
      </c>
    </row>
    <row r="71" spans="2:4" ht="19.899999999999999" customHeight="1" x14ac:dyDescent="0.2">
      <c r="B71" s="249" t="s">
        <v>286</v>
      </c>
      <c r="C71" s="245" t="s">
        <v>284</v>
      </c>
      <c r="D71" s="250"/>
    </row>
    <row r="72" spans="2:4" ht="19.899999999999999" customHeight="1" x14ac:dyDescent="0.2">
      <c r="B72" s="249" t="s">
        <v>287</v>
      </c>
      <c r="C72" s="245">
        <v>16</v>
      </c>
      <c r="D72" s="246" t="s">
        <v>245</v>
      </c>
    </row>
    <row r="73" spans="2:4" ht="19.899999999999999" customHeight="1" x14ac:dyDescent="0.2">
      <c r="B73" s="249" t="s">
        <v>288</v>
      </c>
      <c r="C73" s="245" t="s">
        <v>289</v>
      </c>
      <c r="D73" s="250"/>
    </row>
    <row r="74" spans="2:4" ht="19.899999999999999" customHeight="1" x14ac:dyDescent="0.2">
      <c r="B74" s="249" t="s">
        <v>290</v>
      </c>
      <c r="C74" s="245" t="s">
        <v>385</v>
      </c>
      <c r="D74" s="250"/>
    </row>
    <row r="75" spans="2:4" ht="40.15" customHeight="1" x14ac:dyDescent="0.2">
      <c r="B75" s="249" t="s">
        <v>373</v>
      </c>
      <c r="C75" s="245">
        <v>3</v>
      </c>
      <c r="D75" s="250" t="s">
        <v>291</v>
      </c>
    </row>
    <row r="76" spans="2:4" ht="19.899999999999999" customHeight="1" x14ac:dyDescent="0.2">
      <c r="B76" s="478" t="s">
        <v>292</v>
      </c>
      <c r="C76" s="478"/>
      <c r="D76" s="478"/>
    </row>
    <row r="77" spans="2:4" ht="19.899999999999999" customHeight="1" x14ac:dyDescent="0.2">
      <c r="B77" s="249" t="s">
        <v>293</v>
      </c>
      <c r="C77" s="245">
        <v>25</v>
      </c>
      <c r="D77" s="246" t="s">
        <v>245</v>
      </c>
    </row>
    <row r="78" spans="2:4" ht="19.899999999999999" customHeight="1" x14ac:dyDescent="0.2">
      <c r="B78" s="249" t="s">
        <v>294</v>
      </c>
      <c r="C78" s="245" t="s">
        <v>284</v>
      </c>
      <c r="D78" s="250"/>
    </row>
    <row r="79" spans="2:4" ht="19.899999999999999" customHeight="1" x14ac:dyDescent="0.2">
      <c r="B79" s="478" t="s">
        <v>295</v>
      </c>
      <c r="C79" s="478"/>
      <c r="D79" s="478"/>
    </row>
    <row r="80" spans="2:4" ht="19.899999999999999" customHeight="1" x14ac:dyDescent="0.2">
      <c r="B80" s="249" t="s">
        <v>296</v>
      </c>
      <c r="C80" s="245">
        <v>16</v>
      </c>
      <c r="D80" s="246" t="s">
        <v>245</v>
      </c>
    </row>
    <row r="81" spans="2:4" ht="19.899999999999999" customHeight="1" x14ac:dyDescent="0.2">
      <c r="B81" s="249" t="s">
        <v>297</v>
      </c>
      <c r="C81" s="245" t="s">
        <v>273</v>
      </c>
      <c r="D81" s="250"/>
    </row>
    <row r="82" spans="2:4" ht="19.899999999999999" customHeight="1" x14ac:dyDescent="0.2">
      <c r="B82" s="249" t="s">
        <v>384</v>
      </c>
      <c r="C82" s="252">
        <v>5</v>
      </c>
      <c r="D82" s="393" t="s">
        <v>383</v>
      </c>
    </row>
    <row r="83" spans="2:4" ht="19.899999999999999" customHeight="1" x14ac:dyDescent="0.2">
      <c r="B83" s="249" t="s">
        <v>382</v>
      </c>
      <c r="C83" s="394"/>
      <c r="D83" s="250" t="s">
        <v>381</v>
      </c>
    </row>
    <row r="84" spans="2:4" ht="19.899999999999999" customHeight="1" x14ac:dyDescent="0.2">
      <c r="B84" s="479" t="s">
        <v>195</v>
      </c>
      <c r="C84" s="479"/>
      <c r="D84" s="479"/>
    </row>
    <row r="85" spans="2:4" ht="19.899999999999999" customHeight="1" x14ac:dyDescent="0.2">
      <c r="B85" s="249" t="s">
        <v>366</v>
      </c>
      <c r="C85" s="245">
        <v>25</v>
      </c>
      <c r="D85" s="246" t="s">
        <v>245</v>
      </c>
    </row>
    <row r="86" spans="2:4" ht="19.899999999999999" customHeight="1" x14ac:dyDescent="0.2">
      <c r="B86" s="249" t="s">
        <v>361</v>
      </c>
      <c r="C86" s="245">
        <v>16</v>
      </c>
      <c r="D86" s="246" t="s">
        <v>245</v>
      </c>
    </row>
    <row r="87" spans="2:4" ht="19.899999999999999" customHeight="1" x14ac:dyDescent="0.2">
      <c r="B87" s="249" t="s">
        <v>283</v>
      </c>
      <c r="C87" s="245" t="s">
        <v>267</v>
      </c>
      <c r="D87" s="250"/>
    </row>
    <row r="88" spans="2:4" ht="19.899999999999999" customHeight="1" x14ac:dyDescent="0.2">
      <c r="B88" s="249" t="s">
        <v>362</v>
      </c>
      <c r="C88" s="245" t="s">
        <v>367</v>
      </c>
      <c r="D88" s="246" t="s">
        <v>245</v>
      </c>
    </row>
    <row r="89" spans="2:4" ht="36" x14ac:dyDescent="0.2">
      <c r="B89" s="249" t="s">
        <v>368</v>
      </c>
      <c r="C89" s="245">
        <v>16</v>
      </c>
      <c r="D89" s="250" t="s">
        <v>298</v>
      </c>
    </row>
    <row r="90" spans="2:4" ht="19.899999999999999" customHeight="1" x14ac:dyDescent="0.2">
      <c r="B90" s="249" t="s">
        <v>369</v>
      </c>
      <c r="C90" s="245">
        <v>3</v>
      </c>
      <c r="D90" s="250"/>
    </row>
    <row r="91" spans="2:4" ht="20.100000000000001" customHeight="1" x14ac:dyDescent="0.2">
      <c r="B91" s="249" t="s">
        <v>276</v>
      </c>
      <c r="C91" s="245" t="s">
        <v>282</v>
      </c>
      <c r="D91" s="250"/>
    </row>
    <row r="92" spans="2:4" ht="19.899999999999999" customHeight="1" x14ac:dyDescent="0.2">
      <c r="B92" s="249" t="s">
        <v>379</v>
      </c>
      <c r="C92" s="245">
        <v>50</v>
      </c>
      <c r="D92" s="250"/>
    </row>
    <row r="93" spans="2:4" ht="19.899999999999999" customHeight="1" x14ac:dyDescent="0.2">
      <c r="B93" s="247" t="s">
        <v>371</v>
      </c>
      <c r="C93" s="245" t="s">
        <v>249</v>
      </c>
      <c r="D93" s="246"/>
    </row>
    <row r="94" spans="2:4" ht="19.899999999999999" customHeight="1" x14ac:dyDescent="0.2">
      <c r="B94" s="249" t="s">
        <v>268</v>
      </c>
      <c r="C94" s="245" t="s">
        <v>385</v>
      </c>
      <c r="D94" s="246"/>
    </row>
    <row r="95" spans="2:4" ht="19.899999999999999" customHeight="1" x14ac:dyDescent="0.2">
      <c r="B95" s="480"/>
      <c r="C95" s="480"/>
      <c r="D95" s="480"/>
    </row>
    <row r="96" spans="2:4" ht="19.899999999999999" customHeight="1" x14ac:dyDescent="0.2">
      <c r="B96" s="251" t="s">
        <v>299</v>
      </c>
      <c r="C96" s="252" t="s">
        <v>300</v>
      </c>
      <c r="D96" s="246" t="s">
        <v>370</v>
      </c>
    </row>
    <row r="97" spans="2:4" ht="19.899999999999999" customHeight="1" x14ac:dyDescent="0.2">
      <c r="B97" s="480"/>
      <c r="C97" s="480"/>
      <c r="D97" s="480"/>
    </row>
    <row r="98" spans="2:4" ht="40.15" customHeight="1" thickBot="1" x14ac:dyDescent="0.25">
      <c r="B98" s="253" t="s">
        <v>301</v>
      </c>
      <c r="C98" s="254" t="s">
        <v>302</v>
      </c>
      <c r="D98" s="396" t="s">
        <v>370</v>
      </c>
    </row>
    <row r="99" spans="2:4" ht="22.5" customHeight="1" x14ac:dyDescent="0.3">
      <c r="B99" s="91" t="s">
        <v>118</v>
      </c>
      <c r="C99" s="92"/>
      <c r="D99" s="395"/>
    </row>
    <row r="100" spans="2:4" ht="18.75" x14ac:dyDescent="0.3">
      <c r="B100" s="96" t="s">
        <v>119</v>
      </c>
      <c r="C100" s="255"/>
      <c r="D100" s="256"/>
    </row>
  </sheetData>
  <mergeCells count="20">
    <mergeCell ref="C2:D2"/>
    <mergeCell ref="C3:D3"/>
    <mergeCell ref="C4:D4"/>
    <mergeCell ref="C6:D6"/>
    <mergeCell ref="B7:D7"/>
    <mergeCell ref="B9:D9"/>
    <mergeCell ref="B16:D16"/>
    <mergeCell ref="B22:D22"/>
    <mergeCell ref="B25:D25"/>
    <mergeCell ref="B29:D29"/>
    <mergeCell ref="B34:D34"/>
    <mergeCell ref="B45:D45"/>
    <mergeCell ref="B56:D56"/>
    <mergeCell ref="B66:D66"/>
    <mergeCell ref="B69:D69"/>
    <mergeCell ref="B76:D76"/>
    <mergeCell ref="B79:D79"/>
    <mergeCell ref="B84:D84"/>
    <mergeCell ref="B95:D95"/>
    <mergeCell ref="B97:D97"/>
  </mergeCells>
  <pageMargins left="0.66944444444444395" right="0.196527777777778" top="0.196527777777778" bottom="0.196527777777778" header="0.51180555555555496" footer="0.51180555555555496"/>
  <pageSetup paperSize="9" scale="38" firstPageNumber="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K1037"/>
  <sheetViews>
    <sheetView view="pageBreakPreview" zoomScaleNormal="100" workbookViewId="0">
      <selection activeCell="C5" sqref="C5"/>
    </sheetView>
  </sheetViews>
  <sheetFormatPr defaultRowHeight="12.75" x14ac:dyDescent="0.2"/>
  <cols>
    <col min="1" max="1" width="9" style="14" customWidth="1"/>
    <col min="2" max="2" width="11.140625" style="14" customWidth="1"/>
    <col min="3" max="3" width="19.42578125" style="14" customWidth="1"/>
    <col min="4" max="4" width="16.42578125" style="14" hidden="1" customWidth="1"/>
    <col min="5" max="5" width="10.85546875" style="14" hidden="1" customWidth="1"/>
    <col min="6" max="6" width="16.42578125" style="14" hidden="1" customWidth="1"/>
    <col min="7" max="43" width="9" style="14" hidden="1" customWidth="1"/>
    <col min="44" max="66" width="9" style="14" customWidth="1"/>
    <col min="67" max="1025" width="9.140625" style="14" customWidth="1"/>
  </cols>
  <sheetData>
    <row r="1" spans="1:43" ht="27.75" customHeight="1" x14ac:dyDescent="0.2">
      <c r="A1" s="517" t="s">
        <v>303</v>
      </c>
      <c r="B1" s="517"/>
      <c r="C1" s="51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Z1" s="257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21.75" customHeight="1" x14ac:dyDescent="0.2">
      <c r="A2" s="258"/>
      <c r="B2" s="259"/>
      <c r="C2" s="260" t="s">
        <v>304</v>
      </c>
      <c r="D2" s="261"/>
      <c r="E2" s="261"/>
      <c r="F2" s="261"/>
      <c r="G2" s="1"/>
      <c r="H2" s="518"/>
      <c r="I2" s="518"/>
      <c r="J2" s="518"/>
      <c r="K2" s="262"/>
      <c r="L2" s="263"/>
      <c r="M2" s="264"/>
      <c r="N2" s="264"/>
      <c r="O2" s="264"/>
      <c r="P2" s="264"/>
      <c r="Q2" s="265"/>
      <c r="R2" s="266"/>
      <c r="S2" s="267"/>
      <c r="T2" s="519" t="s">
        <v>2</v>
      </c>
      <c r="U2" s="519"/>
      <c r="V2" s="519"/>
      <c r="W2" s="519"/>
      <c r="Z2" s="257"/>
      <c r="AA2" s="1"/>
      <c r="AB2" s="518"/>
      <c r="AC2" s="518"/>
      <c r="AD2" s="518"/>
      <c r="AE2" s="262"/>
      <c r="AF2" s="263"/>
      <c r="AG2" s="268"/>
      <c r="AH2" s="268"/>
      <c r="AI2" s="268"/>
      <c r="AJ2" s="268"/>
      <c r="AK2" s="265"/>
      <c r="AL2" s="266"/>
      <c r="AM2" s="267"/>
      <c r="AN2" s="519" t="s">
        <v>2</v>
      </c>
      <c r="AO2" s="519"/>
      <c r="AP2" s="519"/>
      <c r="AQ2" s="519"/>
    </row>
    <row r="3" spans="1:43" ht="27.75" customHeight="1" x14ac:dyDescent="0.35">
      <c r="A3" s="513" t="s">
        <v>305</v>
      </c>
      <c r="B3" s="513"/>
      <c r="C3" s="269"/>
      <c r="D3" s="270">
        <f>C3</f>
        <v>0</v>
      </c>
      <c r="F3" s="1"/>
      <c r="G3" s="1"/>
      <c r="H3" s="271"/>
      <c r="I3" s="272"/>
      <c r="J3" s="272"/>
      <c r="K3" s="273"/>
      <c r="L3" s="274"/>
      <c r="M3" s="514"/>
      <c r="N3" s="514"/>
      <c r="O3" s="514"/>
      <c r="P3" s="514"/>
      <c r="Q3" s="514"/>
      <c r="R3" s="514"/>
      <c r="S3" s="275"/>
      <c r="T3" s="275"/>
      <c r="U3" s="275"/>
      <c r="V3" s="275"/>
      <c r="W3" s="276" t="s">
        <v>306</v>
      </c>
      <c r="Z3" s="257"/>
      <c r="AA3" s="1"/>
      <c r="AB3" s="271"/>
      <c r="AC3" s="272"/>
      <c r="AD3" s="272"/>
      <c r="AE3" s="273"/>
      <c r="AF3" s="274"/>
      <c r="AG3" s="514"/>
      <c r="AH3" s="514"/>
      <c r="AI3" s="514"/>
      <c r="AJ3" s="514"/>
      <c r="AK3" s="514"/>
      <c r="AL3" s="514"/>
      <c r="AM3" s="275"/>
      <c r="AN3" s="275"/>
      <c r="AO3" s="275"/>
      <c r="AP3" s="275"/>
      <c r="AQ3" s="276" t="s">
        <v>306</v>
      </c>
    </row>
    <row r="4" spans="1:43" ht="28.5" customHeight="1" x14ac:dyDescent="0.35">
      <c r="A4" s="515" t="s">
        <v>307</v>
      </c>
      <c r="B4" s="515"/>
      <c r="C4" s="277">
        <v>28</v>
      </c>
      <c r="D4" s="278">
        <f>C4/100+1</f>
        <v>1.28</v>
      </c>
      <c r="F4" s="279"/>
      <c r="G4" s="1"/>
      <c r="H4" s="516"/>
      <c r="I4" s="516"/>
      <c r="J4" s="516"/>
      <c r="K4" s="280"/>
      <c r="L4" s="281"/>
      <c r="M4" s="282"/>
      <c r="N4" s="273"/>
      <c r="O4" s="283"/>
      <c r="P4" s="284"/>
      <c r="Q4" s="283"/>
      <c r="R4" s="283"/>
      <c r="S4" s="285"/>
      <c r="T4" s="509" t="s">
        <v>3</v>
      </c>
      <c r="U4" s="509"/>
      <c r="V4" s="509"/>
      <c r="W4" s="509"/>
      <c r="Z4" s="257"/>
      <c r="AA4" s="1"/>
      <c r="AB4" s="516"/>
      <c r="AC4" s="516"/>
      <c r="AD4" s="516"/>
      <c r="AE4" s="280"/>
      <c r="AF4" s="281"/>
      <c r="AG4" s="282"/>
      <c r="AH4" s="273"/>
      <c r="AI4" s="283"/>
      <c r="AJ4" s="284"/>
      <c r="AK4" s="283"/>
      <c r="AL4" s="283"/>
      <c r="AM4" s="285"/>
      <c r="AN4" s="509" t="s">
        <v>3</v>
      </c>
      <c r="AO4" s="509"/>
      <c r="AP4" s="509"/>
      <c r="AQ4" s="509"/>
    </row>
    <row r="5" spans="1:43" ht="12.75" customHeight="1" x14ac:dyDescent="0.2">
      <c r="G5" s="1"/>
      <c r="H5" s="510"/>
      <c r="I5" s="510"/>
      <c r="J5" s="510"/>
      <c r="K5" s="510"/>
      <c r="L5" s="286"/>
      <c r="M5" s="287"/>
      <c r="N5" s="281"/>
      <c r="O5" s="288"/>
      <c r="P5" s="511"/>
      <c r="Q5" s="511"/>
      <c r="R5" s="511"/>
      <c r="S5" s="285"/>
      <c r="T5" s="512"/>
      <c r="U5" s="512"/>
      <c r="V5" s="512"/>
      <c r="W5" s="512"/>
      <c r="Z5" s="257"/>
      <c r="AA5" s="1"/>
      <c r="AB5" s="510"/>
      <c r="AC5" s="510"/>
      <c r="AD5" s="510"/>
      <c r="AE5" s="510"/>
      <c r="AF5" s="286"/>
      <c r="AG5" s="287"/>
      <c r="AH5" s="281"/>
      <c r="AI5" s="288"/>
      <c r="AJ5" s="511"/>
      <c r="AK5" s="511"/>
      <c r="AL5" s="511"/>
      <c r="AM5" s="285"/>
      <c r="AN5" s="509"/>
      <c r="AO5" s="509"/>
      <c r="AP5" s="509"/>
      <c r="AQ5" s="509"/>
    </row>
    <row r="6" spans="1:43" ht="12.75" customHeight="1" x14ac:dyDescent="0.2">
      <c r="D6" s="290"/>
      <c r="E6" s="50"/>
      <c r="F6" s="1"/>
      <c r="G6" s="1"/>
      <c r="H6" s="291" t="s">
        <v>308</v>
      </c>
      <c r="I6" s="292"/>
      <c r="J6" s="292"/>
      <c r="K6" s="292"/>
      <c r="L6" s="292"/>
      <c r="M6" s="292"/>
      <c r="N6" s="292"/>
      <c r="O6" s="288"/>
      <c r="P6" s="289"/>
      <c r="Q6" s="506"/>
      <c r="R6" s="506"/>
      <c r="S6" s="506"/>
      <c r="T6" s="293"/>
      <c r="U6" s="293"/>
      <c r="V6" s="293"/>
      <c r="W6" s="294"/>
      <c r="Z6" s="257"/>
      <c r="AA6" s="1"/>
      <c r="AB6" s="507" t="s">
        <v>308</v>
      </c>
      <c r="AC6" s="507"/>
      <c r="AD6" s="507"/>
      <c r="AE6" s="507"/>
      <c r="AF6" s="507"/>
      <c r="AG6" s="507"/>
      <c r="AH6" s="507"/>
      <c r="AI6" s="288"/>
      <c r="AJ6" s="289"/>
      <c r="AK6" s="273"/>
      <c r="AL6" s="273"/>
      <c r="AM6" s="293"/>
      <c r="AN6" s="293"/>
      <c r="AO6" s="293"/>
      <c r="AP6" s="293"/>
      <c r="AQ6" s="294"/>
    </row>
    <row r="7" spans="1:43" ht="12.75" customHeight="1" x14ac:dyDescent="0.2">
      <c r="D7" s="290"/>
      <c r="E7" s="50"/>
      <c r="F7" s="1"/>
      <c r="G7" s="1"/>
      <c r="H7" s="271"/>
      <c r="I7" s="272"/>
      <c r="J7" s="295"/>
      <c r="K7" s="272"/>
      <c r="L7" s="508"/>
      <c r="M7" s="508"/>
      <c r="N7" s="281"/>
      <c r="O7" s="508"/>
      <c r="P7" s="508"/>
      <c r="Q7" s="508"/>
      <c r="R7" s="501"/>
      <c r="S7" s="501"/>
      <c r="T7" s="501"/>
      <c r="U7" s="293"/>
      <c r="V7" s="502">
        <v>42979</v>
      </c>
      <c r="W7" s="502"/>
      <c r="Z7" s="257"/>
      <c r="AA7" s="1"/>
      <c r="AB7" s="271"/>
      <c r="AC7" s="272"/>
      <c r="AD7" s="295"/>
      <c r="AE7" s="272"/>
      <c r="AF7" s="508"/>
      <c r="AG7" s="508"/>
      <c r="AH7" s="281"/>
      <c r="AI7" s="296"/>
      <c r="AJ7" s="296"/>
      <c r="AK7" s="501"/>
      <c r="AL7" s="501"/>
      <c r="AM7" s="501"/>
      <c r="AN7" s="501"/>
      <c r="AO7" s="293"/>
      <c r="AP7" s="502">
        <v>42979</v>
      </c>
      <c r="AQ7" s="502"/>
    </row>
    <row r="8" spans="1:43" ht="12.75" customHeight="1" x14ac:dyDescent="0.2">
      <c r="D8" s="290"/>
      <c r="E8" s="50"/>
      <c r="F8" s="1"/>
      <c r="G8" s="1"/>
      <c r="H8" s="503" t="s">
        <v>5</v>
      </c>
      <c r="I8" s="503"/>
      <c r="J8" s="503"/>
      <c r="K8" s="503"/>
      <c r="L8" s="503"/>
      <c r="M8" s="297">
        <f>Скидка!I3/100</f>
        <v>0</v>
      </c>
      <c r="N8" s="504" t="s">
        <v>309</v>
      </c>
      <c r="O8" s="504"/>
      <c r="P8" s="504"/>
      <c r="Q8" s="504"/>
      <c r="R8" s="504"/>
      <c r="S8" s="504"/>
      <c r="T8" s="504"/>
      <c r="U8" s="298"/>
      <c r="V8" s="505" t="s">
        <v>124</v>
      </c>
      <c r="W8" s="505"/>
      <c r="Z8" s="257"/>
      <c r="AA8" s="1"/>
      <c r="AB8" s="503" t="s">
        <v>5</v>
      </c>
      <c r="AC8" s="503"/>
      <c r="AD8" s="503"/>
      <c r="AE8" s="503"/>
      <c r="AF8" s="503"/>
      <c r="AG8" s="297">
        <f>Скидка!AC3/100</f>
        <v>0</v>
      </c>
      <c r="AH8" s="504" t="s">
        <v>310</v>
      </c>
      <c r="AI8" s="504"/>
      <c r="AJ8" s="504"/>
      <c r="AK8" s="504"/>
      <c r="AL8" s="504"/>
      <c r="AM8" s="504"/>
      <c r="AN8" s="504"/>
      <c r="AO8" s="298"/>
      <c r="AP8" s="505" t="s">
        <v>194</v>
      </c>
      <c r="AQ8" s="505"/>
    </row>
    <row r="9" spans="1:43" ht="12.75" customHeight="1" x14ac:dyDescent="0.2">
      <c r="D9" s="290"/>
      <c r="E9" s="50"/>
      <c r="F9" s="1"/>
      <c r="G9" s="1"/>
      <c r="H9" s="273"/>
      <c r="I9" s="273"/>
      <c r="J9" s="273"/>
      <c r="K9" s="274"/>
      <c r="L9" s="499"/>
      <c r="M9" s="499"/>
      <c r="N9" s="274"/>
      <c r="O9" s="299"/>
      <c r="P9" s="300"/>
      <c r="Q9" s="300"/>
      <c r="R9" s="299"/>
      <c r="S9" s="273"/>
      <c r="T9" s="273"/>
      <c r="U9" s="273"/>
      <c r="V9" s="273"/>
      <c r="W9" s="273"/>
      <c r="Z9" s="257"/>
      <c r="AA9" s="1"/>
      <c r="AB9" s="273"/>
      <c r="AC9" s="273"/>
      <c r="AD9" s="273"/>
      <c r="AE9" s="274"/>
      <c r="AF9" s="499"/>
      <c r="AG9" s="499"/>
      <c r="AH9" s="274"/>
      <c r="AI9" s="299"/>
      <c r="AJ9" s="300"/>
      <c r="AK9" s="300"/>
      <c r="AL9" s="299"/>
      <c r="AM9" s="273"/>
      <c r="AN9" s="273"/>
      <c r="AO9" s="273"/>
      <c r="AP9" s="273"/>
      <c r="AQ9" s="273"/>
    </row>
    <row r="10" spans="1:43" ht="12.75" customHeight="1" x14ac:dyDescent="0.2">
      <c r="D10" s="290"/>
      <c r="E10" s="50"/>
      <c r="F10" s="1"/>
      <c r="G10" s="1"/>
      <c r="H10" s="488" t="s">
        <v>125</v>
      </c>
      <c r="I10" s="488"/>
      <c r="J10" s="488"/>
      <c r="K10" s="488"/>
      <c r="L10" s="488"/>
      <c r="M10" s="488"/>
      <c r="N10" s="488"/>
      <c r="O10" s="488"/>
      <c r="P10" s="488"/>
      <c r="Q10" s="488"/>
      <c r="R10" s="488"/>
      <c r="S10" s="488"/>
      <c r="T10" s="488"/>
      <c r="U10" s="488"/>
      <c r="V10" s="488"/>
      <c r="W10" s="488"/>
      <c r="Z10" s="257"/>
      <c r="AA10" s="1"/>
      <c r="AB10" s="500" t="s">
        <v>195</v>
      </c>
      <c r="AC10" s="500"/>
      <c r="AD10" s="500"/>
      <c r="AE10" s="500"/>
      <c r="AF10" s="500"/>
      <c r="AG10" s="500"/>
      <c r="AH10" s="500"/>
      <c r="AI10" s="500"/>
      <c r="AJ10" s="500"/>
      <c r="AK10" s="500"/>
      <c r="AL10" s="500"/>
      <c r="AM10" s="500"/>
      <c r="AN10" s="488" t="s">
        <v>196</v>
      </c>
      <c r="AO10" s="488"/>
      <c r="AP10" s="488"/>
      <c r="AQ10" s="488"/>
    </row>
    <row r="11" spans="1:43" ht="12.75" customHeight="1" x14ac:dyDescent="0.2">
      <c r="D11" s="290"/>
      <c r="E11" s="50"/>
      <c r="F11" s="60"/>
      <c r="G11" s="1"/>
      <c r="H11" s="495" t="s">
        <v>126</v>
      </c>
      <c r="I11" s="495"/>
      <c r="J11" s="495"/>
      <c r="K11" s="495"/>
      <c r="L11" s="495" t="s">
        <v>127</v>
      </c>
      <c r="M11" s="495"/>
      <c r="N11" s="495"/>
      <c r="O11" s="495"/>
      <c r="P11" s="495" t="s">
        <v>311</v>
      </c>
      <c r="Q11" s="495"/>
      <c r="R11" s="495"/>
      <c r="S11" s="495"/>
      <c r="T11" s="495" t="s">
        <v>312</v>
      </c>
      <c r="U11" s="495"/>
      <c r="V11" s="495"/>
      <c r="W11" s="495"/>
      <c r="Z11" s="257"/>
      <c r="AA11" s="1"/>
      <c r="AB11" s="301" t="s">
        <v>197</v>
      </c>
      <c r="AC11" s="302"/>
      <c r="AD11" s="303"/>
      <c r="AE11" s="304"/>
      <c r="AF11" s="305" t="s">
        <v>198</v>
      </c>
      <c r="AG11" s="262"/>
      <c r="AH11" s="262"/>
      <c r="AI11" s="306"/>
      <c r="AJ11" s="307" t="s">
        <v>199</v>
      </c>
      <c r="AK11" s="308"/>
      <c r="AL11" s="308"/>
      <c r="AM11" s="309"/>
      <c r="AN11" s="305" t="s">
        <v>200</v>
      </c>
      <c r="AO11" s="262"/>
      <c r="AP11" s="262"/>
      <c r="AQ11" s="304"/>
    </row>
    <row r="12" spans="1:43" ht="12.75" customHeight="1" x14ac:dyDescent="0.25">
      <c r="D12" s="290"/>
      <c r="E12" s="95"/>
      <c r="F12" s="1"/>
      <c r="G12" s="1"/>
      <c r="H12" s="310"/>
      <c r="I12" s="273"/>
      <c r="J12" s="273"/>
      <c r="K12" s="311"/>
      <c r="L12" s="312"/>
      <c r="M12" s="273"/>
      <c r="N12" s="312"/>
      <c r="O12" s="311"/>
      <c r="P12" s="310"/>
      <c r="Q12" s="273"/>
      <c r="R12" s="273"/>
      <c r="S12" s="311"/>
      <c r="T12" s="273"/>
      <c r="U12" s="273"/>
      <c r="V12" s="273"/>
      <c r="W12" s="311"/>
      <c r="Z12" s="257"/>
      <c r="AA12" s="1"/>
      <c r="AB12" s="305"/>
      <c r="AC12" s="273"/>
      <c r="AD12" s="312"/>
      <c r="AE12" s="311"/>
      <c r="AF12" s="305"/>
      <c r="AG12" s="273"/>
      <c r="AH12" s="273"/>
      <c r="AI12" s="311"/>
      <c r="AJ12" s="307"/>
      <c r="AM12" s="313"/>
      <c r="AN12" s="305"/>
      <c r="AO12" s="273"/>
      <c r="AP12" s="273"/>
      <c r="AQ12" s="311"/>
    </row>
    <row r="13" spans="1:43" ht="12.75" customHeight="1" x14ac:dyDescent="0.2">
      <c r="D13" s="290"/>
      <c r="E13" s="50"/>
      <c r="F13" s="1"/>
      <c r="G13" s="1"/>
      <c r="H13" s="310"/>
      <c r="I13" s="273"/>
      <c r="J13" s="273"/>
      <c r="K13" s="294"/>
      <c r="L13" s="312"/>
      <c r="M13" s="273"/>
      <c r="N13" s="312"/>
      <c r="O13" s="273"/>
      <c r="P13" s="310"/>
      <c r="Q13" s="273"/>
      <c r="R13" s="273"/>
      <c r="S13" s="294"/>
      <c r="T13" s="273"/>
      <c r="U13" s="273"/>
      <c r="V13" s="273"/>
      <c r="W13" s="294"/>
      <c r="Z13" s="257"/>
      <c r="AA13" s="1"/>
      <c r="AB13" s="314"/>
      <c r="AC13" s="273"/>
      <c r="AD13" s="312"/>
      <c r="AE13" s="294"/>
      <c r="AF13" s="310"/>
      <c r="AG13" s="273"/>
      <c r="AH13" s="273"/>
      <c r="AI13" s="294"/>
      <c r="AJ13" s="307"/>
      <c r="AM13" s="51"/>
      <c r="AN13" s="310"/>
      <c r="AO13" s="273"/>
      <c r="AP13" s="273"/>
      <c r="AQ13" s="294"/>
    </row>
    <row r="14" spans="1:43" ht="12.75" customHeight="1" x14ac:dyDescent="0.2">
      <c r="D14" s="290"/>
      <c r="E14" s="50"/>
      <c r="F14" s="1"/>
      <c r="G14" s="1"/>
      <c r="H14" s="315"/>
      <c r="I14" s="316"/>
      <c r="J14" s="316"/>
      <c r="K14" s="317"/>
      <c r="L14" s="316"/>
      <c r="M14" s="273"/>
      <c r="N14" s="318"/>
      <c r="O14" s="273"/>
      <c r="P14" s="315"/>
      <c r="Q14" s="273"/>
      <c r="R14" s="273"/>
      <c r="S14" s="294"/>
      <c r="T14" s="316"/>
      <c r="U14" s="273"/>
      <c r="V14" s="273"/>
      <c r="W14" s="294"/>
      <c r="Z14" s="257"/>
      <c r="AA14" s="1"/>
      <c r="AB14" s="315"/>
      <c r="AC14" s="273"/>
      <c r="AD14" s="318"/>
      <c r="AE14" s="294"/>
      <c r="AF14" s="315"/>
      <c r="AG14" s="273"/>
      <c r="AH14" s="273"/>
      <c r="AI14" s="294"/>
      <c r="AJ14" s="319"/>
      <c r="AM14" s="51"/>
      <c r="AN14" s="315"/>
      <c r="AO14" s="316"/>
      <c r="AP14" s="316"/>
      <c r="AQ14" s="317"/>
    </row>
    <row r="15" spans="1:43" ht="12.75" customHeight="1" x14ac:dyDescent="0.2">
      <c r="D15" s="290"/>
      <c r="E15" s="50"/>
      <c r="F15" s="1"/>
      <c r="G15" s="1"/>
      <c r="H15" s="320" t="s">
        <v>313</v>
      </c>
      <c r="I15" s="321"/>
      <c r="J15" s="322">
        <v>10421</v>
      </c>
      <c r="K15" s="323">
        <v>9305</v>
      </c>
      <c r="L15" s="320"/>
      <c r="M15" s="321"/>
      <c r="N15" s="321"/>
      <c r="O15" s="324"/>
      <c r="P15" s="325" t="s">
        <v>314</v>
      </c>
      <c r="Q15" s="321"/>
      <c r="R15" s="321"/>
      <c r="S15" s="323">
        <v>7320</v>
      </c>
      <c r="T15" s="325" t="s">
        <v>315</v>
      </c>
      <c r="U15" s="321"/>
      <c r="V15" s="321"/>
      <c r="W15" s="323">
        <v>9953</v>
      </c>
      <c r="Z15" s="257"/>
      <c r="AA15" s="1"/>
      <c r="AB15" s="315"/>
      <c r="AC15" s="326"/>
      <c r="AD15" s="326"/>
      <c r="AE15" s="327"/>
      <c r="AF15" s="315"/>
      <c r="AG15" s="316"/>
      <c r="AH15" s="316"/>
      <c r="AI15" s="328"/>
      <c r="AJ15" s="319"/>
      <c r="AK15" s="329"/>
      <c r="AL15" s="329"/>
      <c r="AM15" s="330"/>
      <c r="AN15" s="496"/>
      <c r="AO15" s="496"/>
      <c r="AP15" s="496"/>
      <c r="AQ15" s="496"/>
    </row>
    <row r="16" spans="1:43" ht="12.75" customHeight="1" x14ac:dyDescent="0.2">
      <c r="D16" s="290"/>
      <c r="E16" s="50"/>
      <c r="F16" s="1"/>
      <c r="G16" s="1"/>
      <c r="H16" s="320" t="s">
        <v>316</v>
      </c>
      <c r="I16" s="321"/>
      <c r="J16" s="322">
        <v>11704</v>
      </c>
      <c r="K16" s="323">
        <v>10449</v>
      </c>
      <c r="L16" s="320"/>
      <c r="M16" s="321"/>
      <c r="N16" s="321"/>
      <c r="O16" s="324"/>
      <c r="P16" s="325" t="s">
        <v>317</v>
      </c>
      <c r="Q16" s="321"/>
      <c r="R16" s="321"/>
      <c r="S16" s="323">
        <v>8048</v>
      </c>
      <c r="T16" s="320" t="s">
        <v>318</v>
      </c>
      <c r="U16" s="321"/>
      <c r="V16" s="321"/>
      <c r="W16" s="323">
        <v>10938</v>
      </c>
      <c r="Z16" s="257"/>
      <c r="AA16" s="1"/>
      <c r="AB16" s="489"/>
      <c r="AC16" s="489"/>
      <c r="AD16" s="489"/>
      <c r="AE16" s="489"/>
      <c r="AF16" s="489"/>
      <c r="AG16" s="489"/>
      <c r="AH16" s="489"/>
      <c r="AI16" s="489"/>
      <c r="AJ16" s="497"/>
      <c r="AK16" s="497"/>
      <c r="AL16" s="497"/>
      <c r="AM16" s="497"/>
      <c r="AN16" s="489"/>
      <c r="AO16" s="489"/>
      <c r="AP16" s="489"/>
      <c r="AQ16" s="489"/>
    </row>
    <row r="17" spans="3:43" ht="12.75" customHeight="1" x14ac:dyDescent="0.2">
      <c r="D17" s="290"/>
      <c r="E17" s="50"/>
      <c r="F17" s="60"/>
      <c r="G17" s="1"/>
      <c r="H17" s="320" t="s">
        <v>319</v>
      </c>
      <c r="I17" s="321"/>
      <c r="J17" s="322">
        <v>12992</v>
      </c>
      <c r="K17" s="323">
        <v>11599</v>
      </c>
      <c r="L17" s="320"/>
      <c r="M17" s="321"/>
      <c r="N17" s="321"/>
      <c r="O17" s="324"/>
      <c r="P17" s="325" t="s">
        <v>320</v>
      </c>
      <c r="Q17" s="321"/>
      <c r="R17" s="321"/>
      <c r="S17" s="323">
        <v>8869</v>
      </c>
      <c r="T17" s="320" t="s">
        <v>321</v>
      </c>
      <c r="U17" s="321"/>
      <c r="V17" s="321"/>
      <c r="W17" s="323">
        <v>12057</v>
      </c>
      <c r="Z17" s="257"/>
      <c r="AA17" s="1"/>
      <c r="AB17" s="331"/>
      <c r="AC17" s="332"/>
      <c r="AD17" s="333" t="s">
        <v>129</v>
      </c>
      <c r="AE17" s="334"/>
      <c r="AF17" s="331"/>
      <c r="AG17" s="332"/>
      <c r="AH17" s="333" t="s">
        <v>129</v>
      </c>
      <c r="AI17" s="334"/>
      <c r="AJ17" s="335"/>
      <c r="AK17" s="336"/>
      <c r="AL17" s="336"/>
      <c r="AM17" s="333" t="s">
        <v>129</v>
      </c>
      <c r="AN17" s="331"/>
      <c r="AO17" s="332"/>
      <c r="AP17" s="333" t="s">
        <v>129</v>
      </c>
      <c r="AQ17" s="334"/>
    </row>
    <row r="18" spans="3:43" ht="12.75" customHeight="1" thickBot="1" x14ac:dyDescent="0.25">
      <c r="D18" s="290"/>
      <c r="E18" s="50"/>
      <c r="F18" s="1"/>
      <c r="G18" s="1"/>
      <c r="H18" s="320" t="s">
        <v>322</v>
      </c>
      <c r="I18" s="337"/>
      <c r="J18" s="322">
        <v>15676</v>
      </c>
      <c r="K18" s="323">
        <v>13997</v>
      </c>
      <c r="L18" s="325" t="s">
        <v>323</v>
      </c>
      <c r="M18" s="337"/>
      <c r="N18" s="338">
        <v>12347</v>
      </c>
      <c r="O18" s="323">
        <v>11575</v>
      </c>
      <c r="P18" s="325" t="s">
        <v>324</v>
      </c>
      <c r="Q18" s="337"/>
      <c r="R18" s="339"/>
      <c r="S18" s="323">
        <v>10007</v>
      </c>
      <c r="T18" s="320" t="s">
        <v>325</v>
      </c>
      <c r="U18" s="337"/>
      <c r="V18" s="339"/>
      <c r="W18" s="323">
        <v>13607</v>
      </c>
      <c r="Z18" s="257"/>
      <c r="AA18" s="1"/>
      <c r="AB18" s="340" t="s">
        <v>201</v>
      </c>
      <c r="AC18" s="341"/>
      <c r="AD18" s="342">
        <v>4421</v>
      </c>
      <c r="AE18" s="343">
        <v>4034</v>
      </c>
      <c r="AF18" s="340" t="s">
        <v>202</v>
      </c>
      <c r="AG18" s="337"/>
      <c r="AH18" s="344">
        <v>7555</v>
      </c>
      <c r="AI18" s="345">
        <v>7351</v>
      </c>
      <c r="AJ18" s="345">
        <v>12792</v>
      </c>
      <c r="AK18" s="498" t="s">
        <v>203</v>
      </c>
      <c r="AL18" s="498"/>
      <c r="AM18" s="346">
        <v>14321</v>
      </c>
      <c r="AN18" s="340" t="s">
        <v>201</v>
      </c>
      <c r="AO18" s="337"/>
      <c r="AP18" s="344">
        <v>10577</v>
      </c>
      <c r="AQ18" s="345">
        <v>10291</v>
      </c>
    </row>
    <row r="19" spans="3:43" ht="12.75" customHeight="1" thickTop="1" x14ac:dyDescent="0.25">
      <c r="D19" s="290"/>
      <c r="E19" s="95"/>
      <c r="F19" s="1"/>
      <c r="G19" s="1"/>
      <c r="H19" s="488" t="s">
        <v>125</v>
      </c>
      <c r="I19" s="488"/>
      <c r="J19" s="488"/>
      <c r="K19" s="488"/>
      <c r="L19" s="488"/>
      <c r="M19" s="488"/>
      <c r="N19" s="488"/>
      <c r="O19" s="488"/>
      <c r="P19" s="488"/>
      <c r="Q19" s="488"/>
      <c r="R19" s="488"/>
      <c r="S19" s="488"/>
      <c r="T19" s="488"/>
      <c r="U19" s="488"/>
      <c r="V19" s="488"/>
      <c r="W19" s="488"/>
      <c r="Z19" s="257"/>
      <c r="AA19" s="1"/>
      <c r="AB19" s="488" t="s">
        <v>204</v>
      </c>
      <c r="AC19" s="488"/>
      <c r="AD19" s="488"/>
      <c r="AE19" s="488"/>
      <c r="AF19" s="488"/>
      <c r="AG19" s="488"/>
      <c r="AH19" s="488"/>
      <c r="AI19" s="488"/>
      <c r="AJ19" s="488"/>
      <c r="AK19" s="488"/>
      <c r="AL19" s="488"/>
      <c r="AM19" s="488"/>
      <c r="AN19" s="488"/>
      <c r="AO19" s="488"/>
      <c r="AP19" s="488"/>
      <c r="AQ19" s="488"/>
    </row>
    <row r="20" spans="3:43" ht="12.75" customHeight="1" x14ac:dyDescent="0.2">
      <c r="D20" s="290"/>
      <c r="E20" s="50"/>
      <c r="F20" s="1"/>
      <c r="G20" s="1"/>
      <c r="H20" s="495" t="s">
        <v>128</v>
      </c>
      <c r="I20" s="495"/>
      <c r="J20" s="495"/>
      <c r="K20" s="495"/>
      <c r="L20" s="495" t="s">
        <v>138</v>
      </c>
      <c r="M20" s="495"/>
      <c r="N20" s="495"/>
      <c r="O20" s="495"/>
      <c r="P20" s="495" t="s">
        <v>139</v>
      </c>
      <c r="Q20" s="495"/>
      <c r="R20" s="495"/>
      <c r="S20" s="495"/>
      <c r="T20" s="495" t="s">
        <v>140</v>
      </c>
      <c r="U20" s="495"/>
      <c r="V20" s="495"/>
      <c r="W20" s="495"/>
      <c r="Z20" s="257"/>
      <c r="AA20" s="1"/>
      <c r="AB20" s="301" t="s">
        <v>205</v>
      </c>
      <c r="AC20" s="302"/>
      <c r="AD20" s="303"/>
      <c r="AE20" s="304"/>
      <c r="AF20" s="305" t="s">
        <v>206</v>
      </c>
      <c r="AG20" s="262"/>
      <c r="AH20" s="262"/>
      <c r="AI20" s="306"/>
      <c r="AJ20" s="305" t="s">
        <v>207</v>
      </c>
      <c r="AK20" s="303"/>
      <c r="AL20" s="303"/>
      <c r="AM20" s="306"/>
      <c r="AN20" s="305" t="s">
        <v>208</v>
      </c>
      <c r="AO20" s="303"/>
      <c r="AP20" s="303"/>
      <c r="AQ20" s="306"/>
    </row>
    <row r="21" spans="3:43" ht="12.75" customHeight="1" x14ac:dyDescent="0.2">
      <c r="D21" s="290"/>
      <c r="E21" s="50"/>
      <c r="F21" s="1"/>
      <c r="G21" s="1"/>
      <c r="H21" s="310"/>
      <c r="I21" s="273"/>
      <c r="J21" s="273"/>
      <c r="K21" s="311"/>
      <c r="L21" s="310"/>
      <c r="M21" s="273"/>
      <c r="N21" s="273"/>
      <c r="O21" s="311"/>
      <c r="P21" s="310"/>
      <c r="Q21" s="273"/>
      <c r="R21" s="273"/>
      <c r="S21" s="311"/>
      <c r="T21" s="310"/>
      <c r="U21" s="273"/>
      <c r="V21" s="273"/>
      <c r="W21" s="311"/>
      <c r="Z21" s="257"/>
      <c r="AA21" s="1"/>
      <c r="AB21" s="305"/>
      <c r="AC21" s="273"/>
      <c r="AD21" s="312"/>
      <c r="AE21" s="311"/>
      <c r="AF21" s="305"/>
      <c r="AG21" s="273"/>
      <c r="AH21" s="273"/>
      <c r="AI21" s="311"/>
      <c r="AJ21" s="305"/>
      <c r="AK21" s="273"/>
      <c r="AL21" s="273"/>
      <c r="AM21" s="311"/>
      <c r="AN21" s="305"/>
      <c r="AO21" s="273"/>
      <c r="AP21" s="273"/>
      <c r="AQ21" s="311"/>
    </row>
    <row r="22" spans="3:43" ht="12.75" customHeight="1" x14ac:dyDescent="0.2">
      <c r="D22" s="290"/>
      <c r="E22" s="50"/>
      <c r="F22" s="1"/>
      <c r="G22" s="1"/>
      <c r="H22" s="310"/>
      <c r="I22" s="273"/>
      <c r="J22" s="273"/>
      <c r="K22" s="294"/>
      <c r="L22" s="310"/>
      <c r="M22" s="273"/>
      <c r="N22" s="273"/>
      <c r="O22" s="294"/>
      <c r="P22" s="310"/>
      <c r="Q22" s="273"/>
      <c r="R22" s="273"/>
      <c r="S22" s="294"/>
      <c r="T22" s="310"/>
      <c r="U22" s="273"/>
      <c r="V22" s="273"/>
      <c r="W22" s="294"/>
      <c r="Z22" s="257"/>
      <c r="AA22" s="1"/>
      <c r="AB22" s="314"/>
      <c r="AC22" s="273"/>
      <c r="AD22" s="312"/>
      <c r="AE22" s="294"/>
      <c r="AF22" s="310"/>
      <c r="AG22" s="273"/>
      <c r="AH22" s="273"/>
      <c r="AI22" s="294"/>
      <c r="AJ22" s="305"/>
      <c r="AK22" s="273"/>
      <c r="AL22" s="273"/>
      <c r="AM22" s="294"/>
      <c r="AN22" s="305"/>
      <c r="AO22" s="273"/>
      <c r="AP22" s="273"/>
      <c r="AQ22" s="294"/>
    </row>
    <row r="23" spans="3:43" ht="12.75" customHeight="1" x14ac:dyDescent="0.2">
      <c r="D23" s="290"/>
      <c r="E23" s="50"/>
      <c r="F23" s="1"/>
      <c r="G23" s="1"/>
      <c r="H23" s="315"/>
      <c r="I23" s="273"/>
      <c r="J23" s="273"/>
      <c r="K23" s="294"/>
      <c r="L23" s="315"/>
      <c r="M23" s="273"/>
      <c r="N23" s="273"/>
      <c r="O23" s="294"/>
      <c r="P23" s="315"/>
      <c r="Q23" s="273"/>
      <c r="R23" s="273"/>
      <c r="S23" s="294"/>
      <c r="T23" s="315"/>
      <c r="U23" s="316"/>
      <c r="V23" s="316"/>
      <c r="W23" s="317"/>
      <c r="Z23" s="257"/>
      <c r="AA23" s="1"/>
      <c r="AB23" s="315"/>
      <c r="AC23" s="273"/>
      <c r="AD23" s="318"/>
      <c r="AE23" s="294"/>
      <c r="AF23" s="315"/>
      <c r="AG23" s="273"/>
      <c r="AH23" s="273"/>
      <c r="AI23" s="294"/>
      <c r="AJ23" s="316"/>
      <c r="AK23" s="273"/>
      <c r="AL23" s="273"/>
      <c r="AM23" s="294"/>
      <c r="AN23" s="316"/>
      <c r="AO23" s="273"/>
      <c r="AP23" s="273"/>
      <c r="AQ23" s="294"/>
    </row>
    <row r="24" spans="3:43" ht="12.75" customHeight="1" x14ac:dyDescent="0.2">
      <c r="D24" s="290"/>
      <c r="E24" s="50"/>
      <c r="F24" s="60"/>
      <c r="G24" s="1"/>
      <c r="H24" s="325" t="s">
        <v>326</v>
      </c>
      <c r="I24" s="321"/>
      <c r="J24" s="322">
        <v>8842</v>
      </c>
      <c r="K24" s="323">
        <v>7894</v>
      </c>
      <c r="L24" s="320"/>
      <c r="M24" s="321"/>
      <c r="N24" s="321"/>
      <c r="O24" s="324"/>
      <c r="P24" s="320"/>
      <c r="Q24" s="321"/>
      <c r="R24" s="321"/>
      <c r="S24" s="324"/>
      <c r="T24" s="320"/>
      <c r="U24" s="347"/>
      <c r="V24" s="348"/>
      <c r="W24" s="324"/>
      <c r="Z24" s="257"/>
      <c r="AA24" s="1"/>
      <c r="AB24" s="315"/>
      <c r="AC24" s="326"/>
      <c r="AD24" s="326"/>
      <c r="AE24" s="327"/>
      <c r="AF24" s="315"/>
      <c r="AG24" s="316"/>
      <c r="AH24" s="316"/>
      <c r="AI24" s="328"/>
      <c r="AJ24" s="316"/>
      <c r="AK24" s="326"/>
      <c r="AL24" s="326"/>
      <c r="AM24" s="327"/>
      <c r="AN24" s="316"/>
      <c r="AO24" s="326"/>
      <c r="AP24" s="326"/>
      <c r="AQ24" s="327"/>
    </row>
    <row r="25" spans="3:43" ht="12.75" customHeight="1" x14ac:dyDescent="0.2">
      <c r="D25" s="290"/>
      <c r="E25" s="50"/>
      <c r="F25" s="1"/>
      <c r="G25" s="1"/>
      <c r="H25" s="325" t="s">
        <v>327</v>
      </c>
      <c r="I25" s="321"/>
      <c r="J25" s="322">
        <v>9923</v>
      </c>
      <c r="K25" s="323">
        <v>8860</v>
      </c>
      <c r="L25" s="320"/>
      <c r="M25" s="321"/>
      <c r="N25" s="321"/>
      <c r="O25" s="324"/>
      <c r="P25" s="320"/>
      <c r="Q25" s="321"/>
      <c r="R25" s="321"/>
      <c r="S25" s="324"/>
      <c r="T25" s="320"/>
      <c r="U25" s="321"/>
      <c r="V25" s="321"/>
      <c r="W25" s="324"/>
      <c r="Z25" s="257"/>
      <c r="AA25" s="1"/>
      <c r="AB25" s="489"/>
      <c r="AC25" s="489"/>
      <c r="AD25" s="489"/>
      <c r="AE25" s="489"/>
      <c r="AF25" s="489"/>
      <c r="AG25" s="489"/>
      <c r="AH25" s="489"/>
      <c r="AI25" s="489"/>
      <c r="AJ25" s="489"/>
      <c r="AK25" s="489"/>
      <c r="AL25" s="489"/>
      <c r="AM25" s="489"/>
      <c r="AN25" s="489"/>
      <c r="AO25" s="489"/>
      <c r="AP25" s="489"/>
      <c r="AQ25" s="489"/>
    </row>
    <row r="26" spans="3:43" ht="12.75" customHeight="1" x14ac:dyDescent="0.25">
      <c r="C26" s="95"/>
      <c r="D26" s="95"/>
      <c r="E26" s="95"/>
      <c r="F26" s="1"/>
      <c r="G26" s="1"/>
      <c r="H26" s="325" t="s">
        <v>328</v>
      </c>
      <c r="I26" s="321"/>
      <c r="J26" s="322">
        <v>11006</v>
      </c>
      <c r="K26" s="323">
        <v>9826</v>
      </c>
      <c r="L26" s="320"/>
      <c r="M26" s="321"/>
      <c r="N26" s="321"/>
      <c r="O26" s="324"/>
      <c r="P26" s="320"/>
      <c r="Q26" s="321"/>
      <c r="R26" s="321"/>
      <c r="S26" s="324"/>
      <c r="T26" s="320"/>
      <c r="U26" s="321"/>
      <c r="V26" s="321"/>
      <c r="W26" s="324"/>
      <c r="Z26" s="257"/>
      <c r="AA26" s="1"/>
      <c r="AB26" s="331"/>
      <c r="AC26" s="332"/>
      <c r="AD26" s="333" t="s">
        <v>129</v>
      </c>
      <c r="AE26" s="334"/>
      <c r="AF26" s="331"/>
      <c r="AG26" s="332"/>
      <c r="AH26" s="333" t="s">
        <v>129</v>
      </c>
      <c r="AI26" s="334"/>
      <c r="AJ26" s="331"/>
      <c r="AK26" s="332"/>
      <c r="AL26" s="333" t="s">
        <v>129</v>
      </c>
      <c r="AM26" s="334"/>
      <c r="AN26" s="331"/>
      <c r="AO26" s="332"/>
      <c r="AP26" s="333" t="s">
        <v>129</v>
      </c>
      <c r="AQ26" s="334"/>
    </row>
    <row r="27" spans="3:43" ht="12.75" customHeight="1" x14ac:dyDescent="0.25">
      <c r="C27" s="349"/>
      <c r="D27" s="349"/>
      <c r="E27" s="321"/>
      <c r="F27" s="1"/>
      <c r="G27" s="1"/>
      <c r="H27" s="350" t="s">
        <v>329</v>
      </c>
      <c r="I27" s="341"/>
      <c r="J27" s="351">
        <v>12088</v>
      </c>
      <c r="K27" s="352">
        <v>10792</v>
      </c>
      <c r="L27" s="325" t="s">
        <v>330</v>
      </c>
      <c r="M27" s="337"/>
      <c r="N27" s="338">
        <v>3456</v>
      </c>
      <c r="O27" s="323">
        <v>3088</v>
      </c>
      <c r="P27" s="325" t="s">
        <v>331</v>
      </c>
      <c r="Q27" s="337"/>
      <c r="R27" s="338">
        <v>3456</v>
      </c>
      <c r="S27" s="323">
        <v>3088</v>
      </c>
      <c r="T27" s="325" t="s">
        <v>332</v>
      </c>
      <c r="U27" s="337"/>
      <c r="V27" s="338">
        <v>2859</v>
      </c>
      <c r="W27" s="323">
        <v>2554</v>
      </c>
      <c r="Z27" s="257"/>
      <c r="AA27" s="1"/>
      <c r="AB27" s="340" t="s">
        <v>209</v>
      </c>
      <c r="AC27" s="341"/>
      <c r="AD27" s="342">
        <v>14089</v>
      </c>
      <c r="AE27" s="343">
        <v>13710</v>
      </c>
      <c r="AF27" s="340" t="s">
        <v>210</v>
      </c>
      <c r="AG27" s="337"/>
      <c r="AH27" s="344">
        <v>16326</v>
      </c>
      <c r="AI27" s="345">
        <v>15884</v>
      </c>
      <c r="AJ27" s="340" t="s">
        <v>211</v>
      </c>
      <c r="AK27" s="337"/>
      <c r="AL27" s="344">
        <v>21640</v>
      </c>
      <c r="AM27" s="345">
        <v>21058</v>
      </c>
      <c r="AN27" s="340" t="s">
        <v>212</v>
      </c>
      <c r="AO27" s="337"/>
      <c r="AP27" s="344">
        <v>25154</v>
      </c>
      <c r="AQ27" s="345">
        <v>24475</v>
      </c>
    </row>
    <row r="28" spans="3:43" ht="12.75" customHeight="1" x14ac:dyDescent="0.25">
      <c r="C28" s="353"/>
      <c r="D28" s="354"/>
      <c r="E28" s="354"/>
      <c r="F28" s="1"/>
      <c r="G28" s="1"/>
      <c r="H28" s="488" t="s">
        <v>125</v>
      </c>
      <c r="I28" s="488"/>
      <c r="J28" s="488"/>
      <c r="K28" s="488"/>
      <c r="L28" s="488"/>
      <c r="M28" s="488"/>
      <c r="N28" s="488"/>
      <c r="O28" s="488"/>
      <c r="P28" s="488"/>
      <c r="Q28" s="488"/>
      <c r="R28" s="488"/>
      <c r="S28" s="488"/>
      <c r="T28" s="488"/>
      <c r="U28" s="488"/>
      <c r="V28" s="488"/>
      <c r="W28" s="488"/>
      <c r="Z28" s="257"/>
      <c r="AA28" s="1"/>
      <c r="AB28" s="488" t="s">
        <v>204</v>
      </c>
      <c r="AC28" s="488"/>
      <c r="AD28" s="488"/>
      <c r="AE28" s="488"/>
      <c r="AF28" s="488"/>
      <c r="AG28" s="488"/>
      <c r="AH28" s="488"/>
      <c r="AI28" s="488"/>
      <c r="AJ28" s="488" t="s">
        <v>213</v>
      </c>
      <c r="AK28" s="488"/>
      <c r="AL28" s="488"/>
      <c r="AM28" s="488"/>
      <c r="AN28" s="488"/>
      <c r="AO28" s="488"/>
      <c r="AP28" s="488"/>
      <c r="AQ28" s="488"/>
    </row>
    <row r="29" spans="3:43" ht="12.75" customHeight="1" x14ac:dyDescent="0.25">
      <c r="C29" s="353"/>
      <c r="D29" s="354"/>
      <c r="E29" s="354"/>
      <c r="F29" s="1"/>
      <c r="G29" s="1"/>
      <c r="H29" s="495" t="s">
        <v>154</v>
      </c>
      <c r="I29" s="495"/>
      <c r="J29" s="495"/>
      <c r="K29" s="495"/>
      <c r="L29" s="495" t="s">
        <v>153</v>
      </c>
      <c r="M29" s="495"/>
      <c r="N29" s="495"/>
      <c r="O29" s="495"/>
      <c r="P29" s="495" t="s">
        <v>163</v>
      </c>
      <c r="Q29" s="495"/>
      <c r="R29" s="495"/>
      <c r="S29" s="495"/>
      <c r="T29" s="495" t="s">
        <v>162</v>
      </c>
      <c r="U29" s="495"/>
      <c r="V29" s="495"/>
      <c r="W29" s="495"/>
      <c r="Z29" s="257"/>
      <c r="AA29" s="1"/>
      <c r="AB29" s="301" t="s">
        <v>214</v>
      </c>
      <c r="AC29" s="262"/>
      <c r="AD29" s="262"/>
      <c r="AE29" s="304"/>
      <c r="AF29" s="301" t="s">
        <v>215</v>
      </c>
      <c r="AG29" s="355"/>
      <c r="AH29" s="303"/>
      <c r="AI29" s="304"/>
      <c r="AJ29" s="301" t="s">
        <v>216</v>
      </c>
      <c r="AK29" s="303"/>
      <c r="AL29" s="303"/>
      <c r="AM29" s="306"/>
      <c r="AN29" s="305" t="s">
        <v>217</v>
      </c>
      <c r="AO29" s="262"/>
      <c r="AP29" s="262"/>
      <c r="AQ29" s="304"/>
    </row>
    <row r="30" spans="3:43" ht="12.75" customHeight="1" x14ac:dyDescent="0.2">
      <c r="F30" s="60"/>
      <c r="G30" s="1"/>
      <c r="H30" s="310"/>
      <c r="I30" s="273"/>
      <c r="J30" s="273"/>
      <c r="K30" s="311"/>
      <c r="L30" s="273"/>
      <c r="M30" s="273"/>
      <c r="N30" s="273"/>
      <c r="O30" s="311"/>
      <c r="P30" s="310"/>
      <c r="Q30" s="273"/>
      <c r="R30" s="273"/>
      <c r="S30" s="311"/>
      <c r="T30" s="273"/>
      <c r="U30" s="273"/>
      <c r="V30" s="273"/>
      <c r="W30" s="311"/>
      <c r="Z30" s="257"/>
      <c r="AA30" s="1"/>
      <c r="AB30" s="305"/>
      <c r="AC30" s="273"/>
      <c r="AD30" s="273"/>
      <c r="AE30" s="311"/>
      <c r="AF30" s="305"/>
      <c r="AG30" s="273"/>
      <c r="AH30" s="312"/>
      <c r="AI30" s="311"/>
      <c r="AJ30" s="305"/>
      <c r="AK30" s="273"/>
      <c r="AL30" s="273"/>
      <c r="AM30" s="311"/>
      <c r="AN30" s="305"/>
      <c r="AO30" s="273"/>
      <c r="AP30" s="273"/>
      <c r="AQ30" s="311"/>
    </row>
    <row r="31" spans="3:43" ht="12.75" customHeight="1" x14ac:dyDescent="0.2">
      <c r="F31" s="1"/>
      <c r="G31" s="1"/>
      <c r="H31" s="310"/>
      <c r="I31" s="273"/>
      <c r="J31" s="273"/>
      <c r="K31" s="294"/>
      <c r="L31" s="273"/>
      <c r="M31" s="273"/>
      <c r="N31" s="273"/>
      <c r="O31" s="294"/>
      <c r="P31" s="310"/>
      <c r="Q31" s="273"/>
      <c r="R31" s="273"/>
      <c r="S31" s="294"/>
      <c r="T31" s="273"/>
      <c r="U31" s="273"/>
      <c r="V31" s="273"/>
      <c r="W31" s="294"/>
      <c r="Z31" s="257"/>
      <c r="AA31" s="1"/>
      <c r="AB31" s="310"/>
      <c r="AC31" s="273"/>
      <c r="AD31" s="273"/>
      <c r="AE31" s="294"/>
      <c r="AF31" s="314"/>
      <c r="AG31" s="273"/>
      <c r="AH31" s="312"/>
      <c r="AI31" s="294"/>
      <c r="AJ31" s="305"/>
      <c r="AK31" s="273"/>
      <c r="AL31" s="273"/>
      <c r="AM31" s="294"/>
      <c r="AN31" s="305"/>
      <c r="AO31" s="273"/>
      <c r="AP31" s="273"/>
      <c r="AQ31" s="294"/>
    </row>
    <row r="32" spans="3:43" ht="12.75" customHeight="1" x14ac:dyDescent="0.2">
      <c r="F32" s="1"/>
      <c r="G32" s="1"/>
      <c r="H32" s="315"/>
      <c r="I32" s="273"/>
      <c r="J32" s="273"/>
      <c r="K32" s="294"/>
      <c r="L32" s="316"/>
      <c r="M32" s="273"/>
      <c r="N32" s="273"/>
      <c r="O32" s="294"/>
      <c r="P32" s="315"/>
      <c r="Q32" s="273"/>
      <c r="R32" s="273"/>
      <c r="S32" s="294"/>
      <c r="T32" s="316"/>
      <c r="U32" s="273"/>
      <c r="V32" s="273"/>
      <c r="W32" s="294"/>
      <c r="Z32" s="257"/>
      <c r="AA32" s="1"/>
      <c r="AB32" s="315"/>
      <c r="AC32" s="316"/>
      <c r="AD32" s="316"/>
      <c r="AE32" s="317"/>
      <c r="AF32" s="315"/>
      <c r="AG32" s="273"/>
      <c r="AH32" s="318"/>
      <c r="AI32" s="294"/>
      <c r="AJ32" s="316"/>
      <c r="AK32" s="273"/>
      <c r="AL32" s="273"/>
      <c r="AM32" s="294"/>
      <c r="AN32" s="315"/>
      <c r="AO32" s="316"/>
      <c r="AP32" s="316"/>
      <c r="AQ32" s="317"/>
    </row>
    <row r="33" spans="3:43" ht="12.75" customHeight="1" x14ac:dyDescent="0.2">
      <c r="F33" s="1"/>
      <c r="G33" s="1"/>
      <c r="H33" s="350" t="s">
        <v>333</v>
      </c>
      <c r="I33" s="341"/>
      <c r="J33" s="356">
        <v>1460</v>
      </c>
      <c r="K33" s="352">
        <v>1306</v>
      </c>
      <c r="L33" s="325" t="s">
        <v>334</v>
      </c>
      <c r="M33" s="337"/>
      <c r="N33" s="338">
        <v>2808</v>
      </c>
      <c r="O33" s="323">
        <v>2506</v>
      </c>
      <c r="P33" s="325" t="s">
        <v>335</v>
      </c>
      <c r="Q33" s="337"/>
      <c r="R33" s="339"/>
      <c r="S33" s="324">
        <v>777</v>
      </c>
      <c r="T33" s="325" t="s">
        <v>336</v>
      </c>
      <c r="U33" s="337"/>
      <c r="V33" s="339"/>
      <c r="W33" s="324">
        <v>1646</v>
      </c>
      <c r="Z33" s="257"/>
      <c r="AA33" s="1"/>
      <c r="AB33" s="496"/>
      <c r="AC33" s="496"/>
      <c r="AD33" s="496"/>
      <c r="AE33" s="496"/>
      <c r="AF33" s="315"/>
      <c r="AG33" s="326"/>
      <c r="AH33" s="326"/>
      <c r="AI33" s="327"/>
      <c r="AJ33" s="316"/>
      <c r="AK33" s="326"/>
      <c r="AL33" s="326"/>
      <c r="AM33" s="327"/>
      <c r="AN33" s="496"/>
      <c r="AO33" s="496"/>
      <c r="AP33" s="496"/>
      <c r="AQ33" s="496"/>
    </row>
    <row r="34" spans="3:43" ht="12.75" customHeight="1" x14ac:dyDescent="0.2">
      <c r="F34" s="1"/>
      <c r="G34" s="1"/>
      <c r="H34" s="488" t="s">
        <v>144</v>
      </c>
      <c r="I34" s="488"/>
      <c r="J34" s="488"/>
      <c r="K34" s="488"/>
      <c r="L34" s="488"/>
      <c r="M34" s="488"/>
      <c r="N34" s="488"/>
      <c r="O34" s="488"/>
      <c r="P34" s="488"/>
      <c r="Q34" s="488"/>
      <c r="R34" s="488"/>
      <c r="S34" s="488"/>
      <c r="T34" s="488"/>
      <c r="U34" s="488"/>
      <c r="V34" s="488"/>
      <c r="W34" s="488"/>
      <c r="Z34" s="257"/>
      <c r="AA34" s="1"/>
      <c r="AB34" s="489"/>
      <c r="AC34" s="489"/>
      <c r="AD34" s="489"/>
      <c r="AE34" s="489"/>
      <c r="AF34" s="357"/>
      <c r="AG34" s="358"/>
      <c r="AH34" s="358"/>
      <c r="AI34" s="359"/>
      <c r="AJ34" s="489"/>
      <c r="AK34" s="489"/>
      <c r="AL34" s="489"/>
      <c r="AM34" s="489"/>
      <c r="AN34" s="489"/>
      <c r="AO34" s="489"/>
      <c r="AP34" s="489"/>
      <c r="AQ34" s="489"/>
    </row>
    <row r="35" spans="3:43" ht="12.75" customHeight="1" x14ac:dyDescent="0.2">
      <c r="C35" s="360"/>
      <c r="D35" s="360"/>
      <c r="E35" s="360"/>
      <c r="F35" s="1"/>
      <c r="G35" s="1"/>
      <c r="H35" s="495" t="s">
        <v>145</v>
      </c>
      <c r="I35" s="495"/>
      <c r="J35" s="495"/>
      <c r="K35" s="495"/>
      <c r="L35" s="495" t="s">
        <v>146</v>
      </c>
      <c r="M35" s="495"/>
      <c r="N35" s="495"/>
      <c r="O35" s="495"/>
      <c r="P35" s="495" t="s">
        <v>147</v>
      </c>
      <c r="Q35" s="495"/>
      <c r="R35" s="495"/>
      <c r="S35" s="495"/>
      <c r="T35" s="495" t="s">
        <v>152</v>
      </c>
      <c r="U35" s="495"/>
      <c r="V35" s="495"/>
      <c r="W35" s="495"/>
      <c r="Z35" s="257"/>
      <c r="AA35" s="1"/>
      <c r="AB35" s="331"/>
      <c r="AC35" s="332"/>
      <c r="AD35" s="333" t="s">
        <v>129</v>
      </c>
      <c r="AE35" s="334"/>
      <c r="AF35" s="361"/>
      <c r="AG35" s="321"/>
      <c r="AH35" s="333" t="s">
        <v>129</v>
      </c>
      <c r="AI35" s="362"/>
      <c r="AJ35" s="331"/>
      <c r="AK35" s="332"/>
      <c r="AL35" s="333" t="s">
        <v>129</v>
      </c>
      <c r="AM35" s="334"/>
      <c r="AN35" s="331"/>
      <c r="AO35" s="332"/>
      <c r="AP35" s="333" t="s">
        <v>129</v>
      </c>
      <c r="AQ35" s="334"/>
    </row>
    <row r="36" spans="3:43" ht="12.75" customHeight="1" x14ac:dyDescent="0.25">
      <c r="C36" s="95"/>
      <c r="D36" s="95"/>
      <c r="E36" s="95"/>
      <c r="F36" s="60"/>
      <c r="G36" s="1"/>
      <c r="H36" s="310"/>
      <c r="I36" s="273"/>
      <c r="J36" s="273"/>
      <c r="K36" s="311"/>
      <c r="L36" s="312"/>
      <c r="M36" s="273"/>
      <c r="N36" s="312"/>
      <c r="O36" s="311"/>
      <c r="P36" s="310"/>
      <c r="Q36" s="273"/>
      <c r="R36" s="273"/>
      <c r="S36" s="311"/>
      <c r="T36" s="273"/>
      <c r="U36" s="273"/>
      <c r="V36" s="273"/>
      <c r="W36" s="311"/>
      <c r="Z36" s="257"/>
      <c r="AA36" s="1"/>
      <c r="AB36" s="340" t="s">
        <v>337</v>
      </c>
      <c r="AC36" s="341"/>
      <c r="AD36" s="342">
        <v>34028</v>
      </c>
      <c r="AE36" s="343">
        <v>33109</v>
      </c>
      <c r="AF36" s="340" t="s">
        <v>337</v>
      </c>
      <c r="AG36" s="363"/>
      <c r="AH36" s="342">
        <v>33088</v>
      </c>
      <c r="AI36" s="343">
        <v>32194</v>
      </c>
      <c r="AJ36" s="340" t="s">
        <v>219</v>
      </c>
      <c r="AK36" s="337"/>
      <c r="AL36" s="344">
        <v>12148</v>
      </c>
      <c r="AM36" s="343">
        <v>11822</v>
      </c>
      <c r="AN36" s="340" t="s">
        <v>219</v>
      </c>
      <c r="AO36" s="337"/>
      <c r="AP36" s="344">
        <v>12541</v>
      </c>
      <c r="AQ36" s="345">
        <v>12204</v>
      </c>
    </row>
    <row r="37" spans="3:43" ht="12.75" customHeight="1" x14ac:dyDescent="0.2">
      <c r="D37" s="290"/>
      <c r="E37" s="50"/>
      <c r="F37" s="1"/>
      <c r="G37" s="1"/>
      <c r="H37" s="310"/>
      <c r="I37" s="273"/>
      <c r="J37" s="273"/>
      <c r="K37" s="294"/>
      <c r="L37" s="312"/>
      <c r="M37" s="273"/>
      <c r="N37" s="312"/>
      <c r="O37" s="273"/>
      <c r="P37" s="310"/>
      <c r="Q37" s="273"/>
      <c r="R37" s="273"/>
      <c r="S37" s="294"/>
      <c r="T37" s="273"/>
      <c r="U37" s="273"/>
      <c r="V37" s="273"/>
      <c r="W37" s="294"/>
      <c r="Z37" s="257"/>
      <c r="AA37" s="1"/>
      <c r="AB37" s="488" t="s">
        <v>220</v>
      </c>
      <c r="AC37" s="488"/>
      <c r="AD37" s="488"/>
      <c r="AE37" s="488"/>
      <c r="AF37" s="488"/>
      <c r="AG37" s="488"/>
      <c r="AH37" s="488"/>
      <c r="AI37" s="488"/>
      <c r="AJ37" s="488"/>
      <c r="AK37" s="488"/>
      <c r="AL37" s="488"/>
      <c r="AM37" s="488"/>
      <c r="AN37" s="488"/>
      <c r="AO37" s="488"/>
      <c r="AP37" s="488"/>
      <c r="AQ37" s="488"/>
    </row>
    <row r="38" spans="3:43" ht="12.75" customHeight="1" x14ac:dyDescent="0.2">
      <c r="D38" s="290"/>
      <c r="E38" s="50"/>
      <c r="F38" s="1"/>
      <c r="G38" s="1"/>
      <c r="H38" s="315"/>
      <c r="I38" s="316"/>
      <c r="J38" s="316"/>
      <c r="K38" s="317"/>
      <c r="L38" s="316"/>
      <c r="M38" s="273"/>
      <c r="N38" s="318"/>
      <c r="O38" s="273"/>
      <c r="P38" s="325" t="s">
        <v>338</v>
      </c>
      <c r="Q38" s="321"/>
      <c r="R38" s="338">
        <v>9061</v>
      </c>
      <c r="S38" s="323">
        <v>8089</v>
      </c>
      <c r="T38" s="325" t="s">
        <v>339</v>
      </c>
      <c r="U38" s="321"/>
      <c r="V38" s="338">
        <v>8771</v>
      </c>
      <c r="W38" s="323">
        <v>7831</v>
      </c>
      <c r="Z38" s="257"/>
      <c r="AA38" s="1"/>
      <c r="AB38" s="301" t="s">
        <v>221</v>
      </c>
      <c r="AC38" s="302"/>
      <c r="AD38" s="303"/>
      <c r="AE38" s="304"/>
      <c r="AF38" s="305" t="s">
        <v>222</v>
      </c>
      <c r="AG38" s="262"/>
      <c r="AH38" s="262"/>
      <c r="AI38" s="306"/>
      <c r="AJ38" s="305" t="s">
        <v>223</v>
      </c>
      <c r="AK38" s="303"/>
      <c r="AL38" s="303"/>
      <c r="AM38" s="306"/>
      <c r="AN38" s="305" t="s">
        <v>224</v>
      </c>
      <c r="AO38" s="303"/>
      <c r="AP38" s="303"/>
      <c r="AQ38" s="306"/>
    </row>
    <row r="39" spans="3:43" ht="12.75" customHeight="1" x14ac:dyDescent="0.2">
      <c r="D39" s="290"/>
      <c r="E39" s="50"/>
      <c r="F39" s="1"/>
      <c r="G39" s="1"/>
      <c r="H39" s="325" t="s">
        <v>340</v>
      </c>
      <c r="I39" s="337"/>
      <c r="J39" s="338">
        <v>15971</v>
      </c>
      <c r="K39" s="323">
        <v>14260</v>
      </c>
      <c r="L39" s="325" t="s">
        <v>341</v>
      </c>
      <c r="M39" s="337"/>
      <c r="N39" s="338">
        <v>16394</v>
      </c>
      <c r="O39" s="323">
        <v>14636</v>
      </c>
      <c r="P39" s="325" t="s">
        <v>342</v>
      </c>
      <c r="Q39" s="337"/>
      <c r="R39" s="338">
        <v>10066</v>
      </c>
      <c r="S39" s="323">
        <v>8987</v>
      </c>
      <c r="T39" s="325" t="s">
        <v>343</v>
      </c>
      <c r="U39" s="337"/>
      <c r="V39" s="338">
        <v>9775</v>
      </c>
      <c r="W39" s="323">
        <v>8726</v>
      </c>
      <c r="Z39" s="257"/>
      <c r="AA39" s="1"/>
      <c r="AB39" s="305"/>
      <c r="AC39" s="273"/>
      <c r="AD39" s="312"/>
      <c r="AE39" s="311"/>
      <c r="AF39" s="305"/>
      <c r="AG39" s="273"/>
      <c r="AH39" s="273"/>
      <c r="AI39" s="311"/>
      <c r="AJ39" s="305"/>
      <c r="AK39" s="273"/>
      <c r="AL39" s="273"/>
      <c r="AM39" s="311"/>
      <c r="AN39" s="305"/>
      <c r="AO39" s="273"/>
      <c r="AP39" s="273"/>
      <c r="AQ39" s="311"/>
    </row>
    <row r="40" spans="3:43" ht="12.75" customHeight="1" x14ac:dyDescent="0.2">
      <c r="D40" s="290"/>
      <c r="E40" s="50"/>
      <c r="F40" s="1"/>
      <c r="G40" s="1"/>
      <c r="H40" s="488" t="s">
        <v>175</v>
      </c>
      <c r="I40" s="488"/>
      <c r="J40" s="488"/>
      <c r="K40" s="488"/>
      <c r="L40" s="488"/>
      <c r="M40" s="488"/>
      <c r="N40" s="488"/>
      <c r="O40" s="488"/>
      <c r="P40" s="488"/>
      <c r="Q40" s="488"/>
      <c r="R40" s="488"/>
      <c r="S40" s="488"/>
      <c r="T40" s="488"/>
      <c r="U40" s="488"/>
      <c r="V40" s="488"/>
      <c r="W40" s="488"/>
      <c r="Z40" s="257"/>
      <c r="AA40" s="1"/>
      <c r="AB40" s="314"/>
      <c r="AC40" s="273"/>
      <c r="AD40" s="312"/>
      <c r="AE40" s="294"/>
      <c r="AF40" s="310"/>
      <c r="AG40" s="273"/>
      <c r="AH40" s="273"/>
      <c r="AI40" s="294"/>
      <c r="AJ40" s="305"/>
      <c r="AK40" s="273"/>
      <c r="AL40" s="273"/>
      <c r="AM40" s="294"/>
      <c r="AN40" s="305"/>
      <c r="AO40" s="273"/>
      <c r="AP40" s="273"/>
      <c r="AQ40" s="294"/>
    </row>
    <row r="41" spans="3:43" ht="12.75" customHeight="1" x14ac:dyDescent="0.2">
      <c r="F41" s="1"/>
      <c r="G41" s="1"/>
      <c r="H41" s="493" t="s">
        <v>344</v>
      </c>
      <c r="I41" s="493"/>
      <c r="J41" s="493"/>
      <c r="K41" s="493"/>
      <c r="L41" s="493"/>
      <c r="M41" s="493" t="s">
        <v>345</v>
      </c>
      <c r="N41" s="493"/>
      <c r="O41" s="493"/>
      <c r="P41" s="493"/>
      <c r="Q41" s="493"/>
      <c r="R41" s="493"/>
      <c r="S41" s="493" t="s">
        <v>346</v>
      </c>
      <c r="T41" s="493"/>
      <c r="U41" s="493"/>
      <c r="V41" s="493"/>
      <c r="W41" s="493"/>
      <c r="Z41" s="257"/>
      <c r="AA41" s="1"/>
      <c r="AB41" s="315"/>
      <c r="AC41" s="273"/>
      <c r="AD41" s="318"/>
      <c r="AE41" s="294"/>
      <c r="AF41" s="315"/>
      <c r="AG41" s="273"/>
      <c r="AH41" s="273"/>
      <c r="AI41" s="294"/>
      <c r="AJ41" s="316"/>
      <c r="AK41" s="273"/>
      <c r="AL41" s="273"/>
      <c r="AM41" s="294"/>
      <c r="AN41" s="316"/>
      <c r="AO41" s="273"/>
      <c r="AP41" s="273"/>
      <c r="AQ41" s="294"/>
    </row>
    <row r="42" spans="3:43" ht="12.75" customHeight="1" x14ac:dyDescent="0.2">
      <c r="D42" s="290"/>
      <c r="E42" s="50"/>
      <c r="F42" s="1"/>
      <c r="G42" s="1"/>
      <c r="H42" s="494" t="s">
        <v>347</v>
      </c>
      <c r="I42" s="494"/>
      <c r="J42" s="494"/>
      <c r="K42" s="494"/>
      <c r="L42" s="494"/>
      <c r="M42" s="494" t="s">
        <v>348</v>
      </c>
      <c r="N42" s="494"/>
      <c r="O42" s="494"/>
      <c r="P42" s="494"/>
      <c r="Q42" s="494"/>
      <c r="R42" s="494"/>
      <c r="S42" s="494" t="s">
        <v>349</v>
      </c>
      <c r="T42" s="494"/>
      <c r="U42" s="494"/>
      <c r="V42" s="494"/>
      <c r="W42" s="494"/>
      <c r="Z42" s="257"/>
      <c r="AA42" s="1"/>
      <c r="AB42" s="315"/>
      <c r="AC42" s="326"/>
      <c r="AD42" s="326"/>
      <c r="AE42" s="327"/>
      <c r="AF42" s="315"/>
      <c r="AG42" s="316"/>
      <c r="AH42" s="316"/>
      <c r="AI42" s="328"/>
      <c r="AJ42" s="316"/>
      <c r="AK42" s="326"/>
      <c r="AL42" s="326"/>
      <c r="AM42" s="327"/>
      <c r="AN42" s="316"/>
      <c r="AO42" s="326"/>
      <c r="AP42" s="326"/>
      <c r="AQ42" s="327"/>
    </row>
    <row r="43" spans="3:43" ht="12.75" customHeight="1" x14ac:dyDescent="0.25">
      <c r="C43" s="95"/>
      <c r="D43" s="95"/>
      <c r="E43" s="95"/>
      <c r="F43" s="60"/>
      <c r="G43" s="1"/>
      <c r="H43" s="494"/>
      <c r="I43" s="494"/>
      <c r="J43" s="494"/>
      <c r="K43" s="494"/>
      <c r="L43" s="494"/>
      <c r="M43" s="494"/>
      <c r="N43" s="494"/>
      <c r="O43" s="494"/>
      <c r="P43" s="494"/>
      <c r="Q43" s="494"/>
      <c r="R43" s="494"/>
      <c r="S43" s="494"/>
      <c r="T43" s="494"/>
      <c r="U43" s="494"/>
      <c r="V43" s="494"/>
      <c r="W43" s="494"/>
      <c r="Z43" s="257"/>
      <c r="AA43" s="1"/>
      <c r="AB43" s="489"/>
      <c r="AC43" s="489"/>
      <c r="AD43" s="489"/>
      <c r="AE43" s="489"/>
      <c r="AF43" s="489"/>
      <c r="AG43" s="489"/>
      <c r="AH43" s="489"/>
      <c r="AI43" s="489"/>
      <c r="AJ43" s="489"/>
      <c r="AK43" s="489"/>
      <c r="AL43" s="489"/>
      <c r="AM43" s="489"/>
      <c r="AN43" s="489"/>
      <c r="AO43" s="489"/>
      <c r="AP43" s="489"/>
      <c r="AQ43" s="489"/>
    </row>
    <row r="44" spans="3:43" ht="12.75" customHeight="1" x14ac:dyDescent="0.2">
      <c r="D44" s="290"/>
      <c r="E44" s="50"/>
      <c r="F44" s="1"/>
      <c r="G44" s="1"/>
      <c r="H44" s="315"/>
      <c r="I44" s="316"/>
      <c r="J44" s="316"/>
      <c r="K44" s="364"/>
      <c r="L44" s="316"/>
      <c r="M44" s="310"/>
      <c r="N44" s="318"/>
      <c r="O44" s="273"/>
      <c r="P44" s="316"/>
      <c r="Q44" s="273"/>
      <c r="R44" s="294"/>
      <c r="S44" s="273"/>
      <c r="T44" s="316"/>
      <c r="U44" s="273"/>
      <c r="V44" s="273"/>
      <c r="W44" s="294"/>
      <c r="Z44" s="257"/>
      <c r="AA44" s="1"/>
      <c r="AB44" s="331"/>
      <c r="AC44" s="332"/>
      <c r="AD44" s="333" t="s">
        <v>129</v>
      </c>
      <c r="AE44" s="334"/>
      <c r="AF44" s="331"/>
      <c r="AG44" s="332"/>
      <c r="AH44" s="333" t="s">
        <v>129</v>
      </c>
      <c r="AI44" s="334"/>
      <c r="AJ44" s="331"/>
      <c r="AK44" s="332"/>
      <c r="AL44" s="333" t="s">
        <v>129</v>
      </c>
      <c r="AM44" s="334"/>
      <c r="AN44" s="331"/>
      <c r="AO44" s="332"/>
      <c r="AP44" s="333" t="s">
        <v>129</v>
      </c>
      <c r="AQ44" s="334"/>
    </row>
    <row r="45" spans="3:43" ht="12.75" customHeight="1" x14ac:dyDescent="0.2">
      <c r="D45" s="290"/>
      <c r="E45" s="50"/>
      <c r="F45" s="1"/>
      <c r="G45" s="1"/>
      <c r="H45" s="492"/>
      <c r="I45" s="492"/>
      <c r="J45" s="492"/>
      <c r="K45" s="492"/>
      <c r="L45" s="492"/>
      <c r="M45" s="320"/>
      <c r="N45" s="321"/>
      <c r="O45" s="321"/>
      <c r="P45" s="365"/>
      <c r="Q45" s="321"/>
      <c r="R45" s="324"/>
      <c r="S45" s="320"/>
      <c r="T45" s="365"/>
      <c r="U45" s="321"/>
      <c r="V45" s="321"/>
      <c r="W45" s="324"/>
      <c r="Z45" s="257"/>
      <c r="AA45" s="1"/>
      <c r="AB45" s="340" t="s">
        <v>219</v>
      </c>
      <c r="AC45" s="341"/>
      <c r="AD45" s="342">
        <v>10657</v>
      </c>
      <c r="AE45" s="343">
        <v>10370</v>
      </c>
      <c r="AF45" s="340" t="s">
        <v>219</v>
      </c>
      <c r="AG45" s="337"/>
      <c r="AH45" s="344">
        <v>16214</v>
      </c>
      <c r="AI45" s="345">
        <v>15778</v>
      </c>
      <c r="AJ45" s="340" t="s">
        <v>219</v>
      </c>
      <c r="AK45" s="337"/>
      <c r="AL45" s="344">
        <v>24230</v>
      </c>
      <c r="AM45" s="345">
        <v>23578</v>
      </c>
      <c r="AN45" s="366" t="s">
        <v>225</v>
      </c>
      <c r="AO45" s="337"/>
      <c r="AP45" s="344">
        <v>8633</v>
      </c>
      <c r="AQ45" s="345">
        <v>8400</v>
      </c>
    </row>
    <row r="46" spans="3:43" ht="12.75" customHeight="1" x14ac:dyDescent="0.2">
      <c r="D46" s="290"/>
      <c r="E46" s="50"/>
      <c r="F46" s="1"/>
      <c r="G46" s="1"/>
      <c r="H46" s="315" t="s">
        <v>350</v>
      </c>
      <c r="I46" s="358"/>
      <c r="J46" s="358"/>
      <c r="K46" s="358"/>
      <c r="L46" s="324"/>
      <c r="M46" s="315" t="s">
        <v>351</v>
      </c>
      <c r="N46" s="358"/>
      <c r="O46" s="358"/>
      <c r="P46" s="358"/>
      <c r="Q46" s="348"/>
      <c r="R46" s="324"/>
      <c r="S46" s="315" t="s">
        <v>351</v>
      </c>
      <c r="T46" s="358"/>
      <c r="U46" s="358"/>
      <c r="V46" s="358"/>
      <c r="W46" s="324"/>
      <c r="Z46" s="257"/>
      <c r="AA46" s="1"/>
      <c r="AB46" s="488" t="s">
        <v>220</v>
      </c>
      <c r="AC46" s="488"/>
      <c r="AD46" s="488"/>
      <c r="AE46" s="488"/>
      <c r="AF46" s="488"/>
      <c r="AG46" s="488"/>
      <c r="AH46" s="488"/>
      <c r="AI46" s="488"/>
      <c r="AJ46" s="488"/>
      <c r="AK46" s="488"/>
      <c r="AL46" s="488"/>
      <c r="AM46" s="488"/>
      <c r="AN46" s="488"/>
      <c r="AO46" s="488"/>
      <c r="AP46" s="488"/>
      <c r="AQ46" s="488"/>
    </row>
    <row r="47" spans="3:43" ht="12.75" customHeight="1" x14ac:dyDescent="0.2">
      <c r="D47" s="290"/>
      <c r="E47" s="50"/>
      <c r="F47" s="1"/>
      <c r="G47" s="1"/>
      <c r="H47" s="315" t="s">
        <v>352</v>
      </c>
      <c r="I47" s="358"/>
      <c r="J47" s="358"/>
      <c r="K47" s="358"/>
      <c r="L47" s="324"/>
      <c r="M47" s="315" t="s">
        <v>352</v>
      </c>
      <c r="N47" s="358"/>
      <c r="O47" s="358"/>
      <c r="P47" s="358"/>
      <c r="Q47" s="348"/>
      <c r="R47" s="324"/>
      <c r="S47" s="315" t="s">
        <v>352</v>
      </c>
      <c r="T47" s="358"/>
      <c r="U47" s="358"/>
      <c r="V47" s="358"/>
      <c r="W47" s="324"/>
      <c r="Z47" s="257"/>
      <c r="AA47" s="1"/>
      <c r="AB47" s="305" t="s">
        <v>226</v>
      </c>
      <c r="AC47" s="355"/>
      <c r="AD47" s="306"/>
      <c r="AE47" s="305" t="s">
        <v>227</v>
      </c>
      <c r="AF47" s="262"/>
      <c r="AG47" s="367"/>
      <c r="AH47" s="305" t="s">
        <v>386</v>
      </c>
      <c r="AI47" s="262"/>
      <c r="AJ47" s="306"/>
      <c r="AK47" s="305" t="s">
        <v>229</v>
      </c>
      <c r="AL47" s="262"/>
      <c r="AM47" s="306"/>
      <c r="AN47" s="305" t="s">
        <v>230</v>
      </c>
      <c r="AO47" s="303"/>
      <c r="AP47" s="303"/>
      <c r="AQ47" s="306"/>
    </row>
    <row r="48" spans="3:43" ht="12.75" customHeight="1" x14ac:dyDescent="0.2">
      <c r="F48" s="1"/>
      <c r="G48" s="1"/>
      <c r="H48" s="490" t="s">
        <v>353</v>
      </c>
      <c r="I48" s="490"/>
      <c r="J48" s="490"/>
      <c r="K48" s="490"/>
      <c r="L48" s="490"/>
      <c r="M48" s="491" t="s">
        <v>354</v>
      </c>
      <c r="N48" s="491"/>
      <c r="O48" s="491"/>
      <c r="P48" s="491"/>
      <c r="Q48" s="491"/>
      <c r="R48" s="324"/>
      <c r="S48" s="490" t="s">
        <v>355</v>
      </c>
      <c r="T48" s="490"/>
      <c r="U48" s="490"/>
      <c r="V48" s="490"/>
      <c r="W48" s="490"/>
      <c r="Z48" s="257"/>
      <c r="AA48" s="1"/>
      <c r="AB48" s="368"/>
      <c r="AC48" s="369"/>
      <c r="AD48" s="294"/>
      <c r="AE48" s="314"/>
      <c r="AF48" s="370"/>
      <c r="AG48" s="371"/>
      <c r="AH48" s="310" t="s">
        <v>387</v>
      </c>
      <c r="AI48" s="273"/>
      <c r="AJ48" s="311"/>
      <c r="AK48" s="310"/>
      <c r="AL48" s="273"/>
      <c r="AM48" s="311"/>
      <c r="AN48" s="369"/>
      <c r="AO48" s="273"/>
      <c r="AP48" s="273"/>
      <c r="AQ48" s="311"/>
    </row>
    <row r="49" spans="4:43" ht="12.75" customHeight="1" x14ac:dyDescent="0.2">
      <c r="D49" s="290"/>
      <c r="E49" s="50"/>
      <c r="F49" s="1"/>
      <c r="G49" s="1"/>
      <c r="H49" s="490"/>
      <c r="I49" s="490"/>
      <c r="J49" s="490"/>
      <c r="K49" s="490"/>
      <c r="L49" s="490"/>
      <c r="M49" s="491"/>
      <c r="N49" s="491"/>
      <c r="O49" s="491"/>
      <c r="P49" s="491"/>
      <c r="Q49" s="491"/>
      <c r="R49" s="324"/>
      <c r="S49" s="490"/>
      <c r="T49" s="490"/>
      <c r="U49" s="490"/>
      <c r="V49" s="490"/>
      <c r="W49" s="490"/>
      <c r="Z49" s="257"/>
      <c r="AA49" s="1"/>
      <c r="AB49" s="310"/>
      <c r="AC49" s="369"/>
      <c r="AD49" s="294"/>
      <c r="AE49" s="314"/>
      <c r="AF49" s="273"/>
      <c r="AG49" s="294"/>
      <c r="AH49" s="310"/>
      <c r="AI49" s="273"/>
      <c r="AJ49" s="294"/>
      <c r="AK49" s="310"/>
      <c r="AL49" s="273"/>
      <c r="AM49" s="294"/>
      <c r="AN49" s="273"/>
      <c r="AO49" s="273"/>
      <c r="AP49" s="273"/>
      <c r="AQ49" s="294"/>
    </row>
    <row r="50" spans="4:43" ht="12.75" customHeight="1" x14ac:dyDescent="0.2">
      <c r="F50" s="60"/>
      <c r="G50" s="1"/>
      <c r="H50" s="315" t="s">
        <v>356</v>
      </c>
      <c r="I50" s="358"/>
      <c r="J50" s="358"/>
      <c r="K50" s="358"/>
      <c r="L50" s="324"/>
      <c r="M50" s="315" t="s">
        <v>356</v>
      </c>
      <c r="N50" s="358"/>
      <c r="O50" s="358"/>
      <c r="P50" s="358"/>
      <c r="Q50" s="348"/>
      <c r="R50" s="324"/>
      <c r="S50" s="315" t="s">
        <v>356</v>
      </c>
      <c r="T50" s="358"/>
      <c r="U50" s="358"/>
      <c r="V50" s="358"/>
      <c r="W50" s="324"/>
      <c r="Z50" s="257"/>
      <c r="AA50" s="1"/>
      <c r="AB50" s="372"/>
      <c r="AC50" s="316"/>
      <c r="AD50" s="294"/>
      <c r="AE50" s="373"/>
      <c r="AF50" s="273"/>
      <c r="AG50" s="328"/>
      <c r="AH50" s="310"/>
      <c r="AI50" s="273"/>
      <c r="AJ50" s="294"/>
      <c r="AK50" s="310"/>
      <c r="AL50" s="273"/>
      <c r="AM50" s="294"/>
      <c r="AN50" s="316"/>
      <c r="AO50" s="273"/>
      <c r="AP50" s="273"/>
      <c r="AQ50" s="294"/>
    </row>
    <row r="51" spans="4:43" ht="12.75" customHeight="1" x14ac:dyDescent="0.2">
      <c r="F51" s="1"/>
      <c r="G51" s="1"/>
      <c r="H51" s="490" t="s">
        <v>357</v>
      </c>
      <c r="I51" s="490"/>
      <c r="J51" s="490"/>
      <c r="K51" s="490"/>
      <c r="L51" s="490"/>
      <c r="M51" s="491" t="s">
        <v>357</v>
      </c>
      <c r="N51" s="491"/>
      <c r="O51" s="491"/>
      <c r="P51" s="491"/>
      <c r="Q51" s="491"/>
      <c r="R51" s="324"/>
      <c r="S51" s="490" t="s">
        <v>357</v>
      </c>
      <c r="T51" s="490"/>
      <c r="U51" s="490"/>
      <c r="V51" s="490"/>
      <c r="W51" s="490"/>
      <c r="Z51" s="257"/>
      <c r="AA51" s="1"/>
      <c r="AB51" s="374"/>
      <c r="AC51" s="316"/>
      <c r="AD51" s="327"/>
      <c r="AE51" s="374"/>
      <c r="AF51" s="326"/>
      <c r="AG51" s="328"/>
      <c r="AH51" s="315"/>
      <c r="AI51" s="316"/>
      <c r="AJ51" s="328"/>
      <c r="AK51" s="315"/>
      <c r="AL51" s="316"/>
      <c r="AM51" s="328"/>
      <c r="AN51" s="316"/>
      <c r="AO51" s="326"/>
      <c r="AP51" s="326"/>
      <c r="AQ51" s="327"/>
    </row>
    <row r="52" spans="4:43" ht="12.75" customHeight="1" x14ac:dyDescent="0.2">
      <c r="F52" s="1"/>
      <c r="G52" s="1"/>
      <c r="H52" s="375" t="s">
        <v>188</v>
      </c>
      <c r="I52" s="376"/>
      <c r="J52" s="376"/>
      <c r="K52" s="376"/>
      <c r="L52" s="352">
        <v>8347</v>
      </c>
      <c r="M52" s="375" t="s">
        <v>188</v>
      </c>
      <c r="N52" s="377"/>
      <c r="O52" s="377"/>
      <c r="P52" s="378"/>
      <c r="Q52" s="341"/>
      <c r="R52" s="352">
        <v>9273</v>
      </c>
      <c r="S52" s="375" t="s">
        <v>188</v>
      </c>
      <c r="T52" s="376"/>
      <c r="U52" s="376"/>
      <c r="V52" s="376"/>
      <c r="W52" s="352">
        <v>10200</v>
      </c>
      <c r="Z52" s="257"/>
      <c r="AA52" s="1"/>
      <c r="AB52" s="357"/>
      <c r="AC52" s="358"/>
      <c r="AD52" s="359"/>
      <c r="AE52" s="357"/>
      <c r="AF52" s="358"/>
      <c r="AG52" s="359"/>
      <c r="AH52" s="357"/>
      <c r="AI52" s="358"/>
      <c r="AJ52" s="359"/>
      <c r="AK52" s="357"/>
      <c r="AL52" s="358"/>
      <c r="AM52" s="359"/>
      <c r="AN52" s="358"/>
      <c r="AO52" s="358"/>
      <c r="AP52" s="358"/>
      <c r="AQ52" s="359"/>
    </row>
    <row r="53" spans="4:43" ht="12.75" customHeight="1" x14ac:dyDescent="0.2">
      <c r="F53" s="1"/>
      <c r="G53" s="1"/>
      <c r="H53" s="379" t="s">
        <v>189</v>
      </c>
      <c r="I53" s="380"/>
      <c r="J53" s="380"/>
      <c r="K53" s="380"/>
      <c r="L53" s="380"/>
      <c r="M53" s="380"/>
      <c r="N53" s="380"/>
      <c r="O53" s="380"/>
      <c r="P53" s="380"/>
      <c r="Q53" s="380"/>
      <c r="R53" s="380"/>
      <c r="S53" s="380"/>
      <c r="T53" s="380"/>
      <c r="U53" s="380"/>
      <c r="V53" s="380"/>
      <c r="W53" s="381"/>
      <c r="Z53" s="257"/>
      <c r="AA53" s="1"/>
      <c r="AB53" s="361"/>
      <c r="AC53" s="333" t="s">
        <v>129</v>
      </c>
      <c r="AD53" s="362"/>
      <c r="AE53" s="361"/>
      <c r="AF53" s="333" t="s">
        <v>129</v>
      </c>
      <c r="AG53" s="362"/>
      <c r="AH53" s="361"/>
      <c r="AI53" s="333" t="s">
        <v>129</v>
      </c>
      <c r="AJ53" s="362"/>
      <c r="AK53" s="361"/>
      <c r="AL53" s="333" t="s">
        <v>129</v>
      </c>
      <c r="AM53" s="362"/>
      <c r="AN53" s="321"/>
      <c r="AO53" s="321"/>
      <c r="AP53" s="333" t="s">
        <v>129</v>
      </c>
      <c r="AQ53" s="362"/>
    </row>
    <row r="54" spans="4:43" ht="12.75" customHeight="1" x14ac:dyDescent="0.2">
      <c r="F54" s="1"/>
      <c r="G54" s="1"/>
      <c r="H54" s="382" t="s">
        <v>190</v>
      </c>
      <c r="I54" s="383"/>
      <c r="J54" s="383"/>
      <c r="K54" s="383"/>
      <c r="L54" s="383"/>
      <c r="M54" s="383"/>
      <c r="N54" s="383"/>
      <c r="O54" s="383"/>
      <c r="P54" s="383"/>
      <c r="Q54" s="383"/>
      <c r="R54" s="383"/>
      <c r="S54" s="383"/>
      <c r="T54" s="383"/>
      <c r="U54" s="383"/>
      <c r="V54" s="383"/>
      <c r="W54" s="294"/>
      <c r="Z54" s="257"/>
      <c r="AA54" s="1"/>
      <c r="AB54" s="366" t="s">
        <v>225</v>
      </c>
      <c r="AC54" s="384">
        <v>8690</v>
      </c>
      <c r="AD54" s="345">
        <v>7327</v>
      </c>
      <c r="AE54" s="366" t="s">
        <v>225</v>
      </c>
      <c r="AF54" s="384">
        <v>10457</v>
      </c>
      <c r="AG54" s="345">
        <v>10176</v>
      </c>
      <c r="AH54" s="366" t="s">
        <v>225</v>
      </c>
      <c r="AI54" s="384">
        <v>14380</v>
      </c>
      <c r="AJ54" s="345">
        <v>13920</v>
      </c>
      <c r="AK54" s="366" t="s">
        <v>225</v>
      </c>
      <c r="AL54" s="384">
        <v>8932</v>
      </c>
      <c r="AM54" s="345">
        <v>8690</v>
      </c>
      <c r="AN54" s="340" t="s">
        <v>231</v>
      </c>
      <c r="AO54" s="347"/>
      <c r="AP54" s="384">
        <v>8435</v>
      </c>
      <c r="AQ54" s="324">
        <v>8208</v>
      </c>
    </row>
    <row r="55" spans="4:43" ht="12.75" customHeight="1" x14ac:dyDescent="0.2">
      <c r="F55" s="1"/>
      <c r="G55" s="1"/>
      <c r="H55" s="382" t="s">
        <v>191</v>
      </c>
      <c r="I55" s="383"/>
      <c r="J55" s="383"/>
      <c r="K55" s="383"/>
      <c r="L55" s="383"/>
      <c r="M55" s="383"/>
      <c r="N55" s="383"/>
      <c r="O55" s="383"/>
      <c r="P55" s="383"/>
      <c r="Q55" s="383"/>
      <c r="R55" s="383"/>
      <c r="S55" s="383"/>
      <c r="T55" s="383"/>
      <c r="U55" s="383"/>
      <c r="V55" s="383"/>
      <c r="W55" s="294"/>
      <c r="Z55" s="257"/>
      <c r="AA55" s="1"/>
      <c r="AB55" s="488" t="s">
        <v>220</v>
      </c>
      <c r="AC55" s="488"/>
      <c r="AD55" s="488"/>
      <c r="AE55" s="488"/>
      <c r="AF55" s="488"/>
      <c r="AG55" s="488"/>
      <c r="AH55" s="488"/>
      <c r="AI55" s="488"/>
      <c r="AJ55" s="488"/>
      <c r="AK55" s="488"/>
      <c r="AL55" s="488"/>
      <c r="AM55" s="488"/>
      <c r="AN55" s="488"/>
      <c r="AO55" s="488"/>
      <c r="AP55" s="488"/>
      <c r="AQ55" s="488"/>
    </row>
    <row r="56" spans="4:43" ht="12.75" customHeight="1" x14ac:dyDescent="0.2">
      <c r="F56" s="1"/>
      <c r="H56" s="382" t="s">
        <v>192</v>
      </c>
      <c r="I56" s="383"/>
      <c r="J56" s="383"/>
      <c r="K56" s="383"/>
      <c r="L56" s="383"/>
      <c r="M56" s="383"/>
      <c r="N56" s="383"/>
      <c r="O56" s="383"/>
      <c r="P56" s="383"/>
      <c r="Q56" s="383"/>
      <c r="R56" s="383"/>
      <c r="S56" s="383"/>
      <c r="T56" s="383"/>
      <c r="U56" s="383"/>
      <c r="V56" s="383"/>
      <c r="W56" s="294"/>
      <c r="Z56" s="257"/>
      <c r="AA56" s="1"/>
      <c r="AB56" s="305" t="s">
        <v>232</v>
      </c>
      <c r="AC56" s="273"/>
      <c r="AD56" s="273"/>
      <c r="AE56" s="305" t="s">
        <v>233</v>
      </c>
      <c r="AF56" s="355"/>
      <c r="AG56" s="306"/>
      <c r="AH56" s="305" t="s">
        <v>234</v>
      </c>
      <c r="AI56" s="262"/>
      <c r="AJ56" s="367"/>
      <c r="AK56" s="305" t="s">
        <v>236</v>
      </c>
      <c r="AL56" s="262"/>
      <c r="AM56" s="306"/>
      <c r="AN56" s="305" t="s">
        <v>388</v>
      </c>
      <c r="AO56" s="321"/>
      <c r="AP56" s="321"/>
      <c r="AQ56" s="385"/>
    </row>
    <row r="57" spans="4:43" ht="12.75" customHeight="1" x14ac:dyDescent="0.2">
      <c r="F57" s="60"/>
      <c r="H57" s="386" t="s">
        <v>119</v>
      </c>
      <c r="I57" s="387"/>
      <c r="J57" s="387"/>
      <c r="K57" s="387"/>
      <c r="L57" s="387"/>
      <c r="M57" s="387"/>
      <c r="N57" s="387"/>
      <c r="O57" s="387"/>
      <c r="P57" s="387"/>
      <c r="Q57" s="387"/>
      <c r="R57" s="387"/>
      <c r="S57" s="387"/>
      <c r="T57" s="387"/>
      <c r="U57" s="387"/>
      <c r="V57" s="387"/>
      <c r="W57" s="388"/>
      <c r="Z57" s="257"/>
      <c r="AA57" s="1"/>
      <c r="AB57" s="305"/>
      <c r="AC57" s="273"/>
      <c r="AD57" s="273"/>
      <c r="AE57" s="368"/>
      <c r="AF57" s="369"/>
      <c r="AG57" s="294"/>
      <c r="AH57" s="314"/>
      <c r="AI57" s="370"/>
      <c r="AJ57" s="371"/>
      <c r="AK57" s="310"/>
      <c r="AL57" s="273"/>
      <c r="AM57" s="311"/>
      <c r="AN57" s="305" t="s">
        <v>389</v>
      </c>
      <c r="AO57" s="273"/>
      <c r="AP57" s="273"/>
      <c r="AQ57" s="311"/>
    </row>
    <row r="58" spans="4:43" ht="12.75" customHeight="1" x14ac:dyDescent="0.2">
      <c r="F58" s="1"/>
      <c r="Z58" s="257"/>
      <c r="AA58" s="1"/>
      <c r="AB58" s="305"/>
      <c r="AC58" s="273"/>
      <c r="AD58" s="273"/>
      <c r="AE58" s="310"/>
      <c r="AF58" s="312"/>
      <c r="AG58" s="294"/>
      <c r="AH58" s="314"/>
      <c r="AI58" s="273"/>
      <c r="AJ58" s="294"/>
      <c r="AK58" s="310"/>
      <c r="AL58" s="273"/>
      <c r="AM58" s="294"/>
      <c r="AN58" s="305"/>
      <c r="AO58" s="273"/>
      <c r="AP58" s="273"/>
      <c r="AQ58" s="294"/>
    </row>
    <row r="59" spans="4:43" ht="12.75" customHeight="1" x14ac:dyDescent="0.2">
      <c r="F59" s="1"/>
      <c r="Z59" s="257"/>
      <c r="AA59" s="1"/>
      <c r="AB59" s="315"/>
      <c r="AC59" s="316"/>
      <c r="AD59" s="316"/>
      <c r="AE59" s="372"/>
      <c r="AF59" s="316"/>
      <c r="AG59" s="294"/>
      <c r="AH59" s="373"/>
      <c r="AI59" s="273"/>
      <c r="AJ59" s="328"/>
      <c r="AK59" s="310"/>
      <c r="AL59" s="273"/>
      <c r="AM59" s="294"/>
      <c r="AN59" s="316"/>
      <c r="AO59" s="273"/>
      <c r="AP59" s="273"/>
      <c r="AQ59" s="294"/>
    </row>
    <row r="60" spans="4:43" ht="12.75" customHeight="1" x14ac:dyDescent="0.2">
      <c r="F60" s="1"/>
      <c r="Z60" s="257"/>
      <c r="AA60" s="1"/>
      <c r="AB60" s="315"/>
      <c r="AC60" s="316"/>
      <c r="AD60" s="316"/>
      <c r="AE60" s="315"/>
      <c r="AF60" s="316"/>
      <c r="AG60" s="327"/>
      <c r="AH60" s="374"/>
      <c r="AI60" s="326"/>
      <c r="AJ60" s="328"/>
      <c r="AK60" s="315"/>
      <c r="AL60" s="316"/>
      <c r="AM60" s="328"/>
      <c r="AN60" s="316"/>
      <c r="AO60" s="326"/>
      <c r="AP60" s="326"/>
      <c r="AQ60" s="327"/>
    </row>
    <row r="61" spans="4:43" ht="12.75" customHeight="1" x14ac:dyDescent="0.2">
      <c r="F61" s="1"/>
      <c r="Z61" s="257"/>
      <c r="AA61" s="1"/>
      <c r="AB61" s="357"/>
      <c r="AC61" s="358"/>
      <c r="AD61" s="358"/>
      <c r="AE61" s="357"/>
      <c r="AF61" s="358"/>
      <c r="AG61" s="359"/>
      <c r="AH61" s="357"/>
      <c r="AI61" s="358"/>
      <c r="AJ61" s="359"/>
      <c r="AK61" s="357"/>
      <c r="AL61" s="358"/>
      <c r="AM61" s="359"/>
      <c r="AN61" s="489"/>
      <c r="AO61" s="489"/>
      <c r="AP61" s="489"/>
      <c r="AQ61" s="489"/>
    </row>
    <row r="62" spans="4:43" ht="12.75" customHeight="1" x14ac:dyDescent="0.2">
      <c r="F62" s="1"/>
      <c r="Z62" s="257"/>
      <c r="AA62" s="1"/>
      <c r="AB62" s="361"/>
      <c r="AC62" s="333" t="s">
        <v>129</v>
      </c>
      <c r="AD62" s="321"/>
      <c r="AE62" s="361"/>
      <c r="AF62" s="333" t="s">
        <v>129</v>
      </c>
      <c r="AG62" s="362"/>
      <c r="AH62" s="361"/>
      <c r="AI62" s="333" t="s">
        <v>129</v>
      </c>
      <c r="AJ62" s="362"/>
      <c r="AK62" s="361"/>
      <c r="AL62" s="333" t="s">
        <v>129</v>
      </c>
      <c r="AM62" s="362"/>
      <c r="AN62" s="389"/>
      <c r="AO62" s="389"/>
      <c r="AP62" s="333" t="s">
        <v>129</v>
      </c>
      <c r="AQ62" s="389"/>
    </row>
    <row r="63" spans="4:43" ht="12.75" customHeight="1" x14ac:dyDescent="0.2">
      <c r="F63" s="1"/>
      <c r="Z63" s="257"/>
      <c r="AA63" s="1"/>
      <c r="AB63" s="340" t="s">
        <v>231</v>
      </c>
      <c r="AC63" s="384">
        <v>11496</v>
      </c>
      <c r="AD63" s="345">
        <v>11188</v>
      </c>
      <c r="AE63" s="340" t="s">
        <v>231</v>
      </c>
      <c r="AF63" s="384">
        <v>19512</v>
      </c>
      <c r="AG63" s="345">
        <v>18988</v>
      </c>
      <c r="AH63" s="340" t="s">
        <v>235</v>
      </c>
      <c r="AI63" s="384">
        <v>6758</v>
      </c>
      <c r="AJ63" s="345">
        <v>6577</v>
      </c>
      <c r="AK63" s="340" t="s">
        <v>235</v>
      </c>
      <c r="AL63" s="384">
        <v>8287</v>
      </c>
      <c r="AM63" s="345">
        <v>8063</v>
      </c>
      <c r="AN63" s="340" t="s">
        <v>235</v>
      </c>
      <c r="AO63" s="337"/>
      <c r="AP63" s="384">
        <v>12209</v>
      </c>
      <c r="AQ63" s="345">
        <v>11879</v>
      </c>
    </row>
    <row r="64" spans="4:43" ht="12.75" customHeight="1" x14ac:dyDescent="0.2">
      <c r="F64" s="60"/>
      <c r="Z64" s="257"/>
      <c r="AA64" s="1"/>
      <c r="AB64" s="379"/>
      <c r="AC64" s="380"/>
      <c r="AD64" s="380"/>
      <c r="AE64" s="380"/>
      <c r="AF64" s="380"/>
      <c r="AG64" s="380"/>
      <c r="AH64" s="380"/>
      <c r="AI64" s="380"/>
      <c r="AJ64" s="380"/>
      <c r="AK64" s="380"/>
      <c r="AL64" s="380"/>
      <c r="AM64" s="380"/>
      <c r="AN64" s="380"/>
      <c r="AO64" s="380"/>
      <c r="AP64" s="380"/>
      <c r="AQ64" s="381"/>
    </row>
    <row r="65" spans="6:43" ht="12.75" customHeight="1" x14ac:dyDescent="0.2">
      <c r="F65" s="1"/>
      <c r="AA65" s="1"/>
      <c r="AB65" s="382"/>
      <c r="AC65" s="383"/>
      <c r="AD65" s="383"/>
      <c r="AE65" s="383"/>
      <c r="AF65" s="383"/>
      <c r="AG65" s="383"/>
      <c r="AH65" s="383"/>
      <c r="AI65" s="383"/>
      <c r="AJ65" s="383"/>
      <c r="AK65" s="383"/>
      <c r="AL65" s="383"/>
      <c r="AM65" s="383"/>
      <c r="AN65" s="383"/>
      <c r="AO65" s="383"/>
      <c r="AP65" s="383"/>
      <c r="AQ65" s="294"/>
    </row>
    <row r="66" spans="6:43" ht="12.75" customHeight="1" x14ac:dyDescent="0.2">
      <c r="F66" s="1"/>
      <c r="AA66" s="1"/>
      <c r="AB66" s="386"/>
      <c r="AC66" s="390"/>
      <c r="AD66" s="390"/>
      <c r="AE66" s="391"/>
      <c r="AF66" s="390"/>
      <c r="AG66" s="390"/>
      <c r="AH66" s="391"/>
      <c r="AI66" s="390"/>
      <c r="AJ66" s="390"/>
      <c r="AK66" s="391"/>
      <c r="AL66" s="390"/>
      <c r="AM66" s="390"/>
      <c r="AN66" s="391"/>
      <c r="AO66" s="390"/>
      <c r="AP66" s="390"/>
      <c r="AQ66" s="388"/>
    </row>
    <row r="67" spans="6:43" ht="12.75" customHeight="1" x14ac:dyDescent="0.2">
      <c r="F67" s="1"/>
    </row>
    <row r="68" spans="6:43" ht="12.75" customHeight="1" x14ac:dyDescent="0.2">
      <c r="F68" s="1"/>
    </row>
    <row r="69" spans="6:43" ht="12.75" customHeight="1" x14ac:dyDescent="0.2">
      <c r="F69" s="1"/>
    </row>
    <row r="70" spans="6:43" ht="12.75" customHeight="1" x14ac:dyDescent="0.2">
      <c r="F70" s="1"/>
    </row>
    <row r="71" spans="6:43" ht="12.75" customHeight="1" x14ac:dyDescent="0.2">
      <c r="F71" s="1"/>
    </row>
    <row r="72" spans="6:43" ht="12.75" customHeight="1" x14ac:dyDescent="0.2"/>
    <row r="73" spans="6:43" ht="12.75" customHeight="1" x14ac:dyDescent="0.2"/>
    <row r="74" spans="6:43" ht="12.75" customHeight="1" x14ac:dyDescent="0.2"/>
    <row r="75" spans="6:43" ht="12.75" customHeight="1" x14ac:dyDescent="0.2"/>
    <row r="76" spans="6:43" ht="12.75" customHeight="1" x14ac:dyDescent="0.2"/>
    <row r="77" spans="6:43" ht="12.75" customHeight="1" x14ac:dyDescent="0.2"/>
    <row r="78" spans="6:43" ht="12.75" customHeight="1" x14ac:dyDescent="0.2"/>
    <row r="79" spans="6:43" ht="12.75" customHeight="1" x14ac:dyDescent="0.2"/>
    <row r="80" spans="6:43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</sheetData>
  <sheetProtection algorithmName="SHA-512" hashValue="dv0hxc/SVAQyQeHTTq/eXr5EjDgeXrqwj3J2rSapza2BNOwty9AXzTTFuqzZ0WqgZP+WXAFhUNoOJDevSMGNog==" saltValue="7d8e3hRE5goWZ192opCpKA==" spinCount="100000" sheet="1" objects="1" scenarios="1"/>
  <mergeCells count="98">
    <mergeCell ref="A1:C1"/>
    <mergeCell ref="H2:J2"/>
    <mergeCell ref="T2:W2"/>
    <mergeCell ref="AB2:AD2"/>
    <mergeCell ref="AN2:AQ2"/>
    <mergeCell ref="A3:B3"/>
    <mergeCell ref="M3:R3"/>
    <mergeCell ref="AG3:AL3"/>
    <mergeCell ref="A4:B4"/>
    <mergeCell ref="H4:J4"/>
    <mergeCell ref="T4:W4"/>
    <mergeCell ref="AB4:AD4"/>
    <mergeCell ref="AN4:AQ4"/>
    <mergeCell ref="H5:K5"/>
    <mergeCell ref="P5:R5"/>
    <mergeCell ref="T5:W5"/>
    <mergeCell ref="AB5:AE5"/>
    <mergeCell ref="AJ5:AL5"/>
    <mergeCell ref="AN5:AQ5"/>
    <mergeCell ref="Q6:S6"/>
    <mergeCell ref="AB6:AH6"/>
    <mergeCell ref="L7:M7"/>
    <mergeCell ref="O7:Q7"/>
    <mergeCell ref="R7:T7"/>
    <mergeCell ref="V7:W7"/>
    <mergeCell ref="AF7:AG7"/>
    <mergeCell ref="AK7:AN7"/>
    <mergeCell ref="AP7:AQ7"/>
    <mergeCell ref="H8:L8"/>
    <mergeCell ref="N8:T8"/>
    <mergeCell ref="V8:W8"/>
    <mergeCell ref="AB8:AF8"/>
    <mergeCell ref="AH8:AN8"/>
    <mergeCell ref="AP8:AQ8"/>
    <mergeCell ref="L9:M9"/>
    <mergeCell ref="AF9:AG9"/>
    <mergeCell ref="H10:W10"/>
    <mergeCell ref="AB10:AM10"/>
    <mergeCell ref="AN10:AQ10"/>
    <mergeCell ref="H11:K11"/>
    <mergeCell ref="L11:O11"/>
    <mergeCell ref="P11:S11"/>
    <mergeCell ref="T11:W11"/>
    <mergeCell ref="AN15:AQ15"/>
    <mergeCell ref="AB16:AE16"/>
    <mergeCell ref="AF16:AI16"/>
    <mergeCell ref="AJ16:AM16"/>
    <mergeCell ref="AN16:AQ16"/>
    <mergeCell ref="AK18:AL18"/>
    <mergeCell ref="H19:W19"/>
    <mergeCell ref="AB19:AQ19"/>
    <mergeCell ref="H20:K20"/>
    <mergeCell ref="L20:O20"/>
    <mergeCell ref="P20:S20"/>
    <mergeCell ref="T20:W20"/>
    <mergeCell ref="AB25:AE25"/>
    <mergeCell ref="AF25:AI25"/>
    <mergeCell ref="AJ25:AM25"/>
    <mergeCell ref="AN25:AQ25"/>
    <mergeCell ref="H28:W28"/>
    <mergeCell ref="AB28:AI28"/>
    <mergeCell ref="AJ28:AQ28"/>
    <mergeCell ref="H29:K29"/>
    <mergeCell ref="L29:O29"/>
    <mergeCell ref="P29:S29"/>
    <mergeCell ref="T29:W29"/>
    <mergeCell ref="AB33:AE33"/>
    <mergeCell ref="AN33:AQ33"/>
    <mergeCell ref="H34:W34"/>
    <mergeCell ref="AB34:AE34"/>
    <mergeCell ref="AJ34:AM34"/>
    <mergeCell ref="AN34:AQ34"/>
    <mergeCell ref="H35:K35"/>
    <mergeCell ref="L35:O35"/>
    <mergeCell ref="P35:S35"/>
    <mergeCell ref="T35:W35"/>
    <mergeCell ref="AB37:AQ37"/>
    <mergeCell ref="H40:W40"/>
    <mergeCell ref="H41:L41"/>
    <mergeCell ref="M41:R41"/>
    <mergeCell ref="S41:W41"/>
    <mergeCell ref="H42:L43"/>
    <mergeCell ref="M42:R43"/>
    <mergeCell ref="S42:W43"/>
    <mergeCell ref="AB43:AE43"/>
    <mergeCell ref="AF43:AI43"/>
    <mergeCell ref="AJ43:AM43"/>
    <mergeCell ref="AN43:AQ43"/>
    <mergeCell ref="H45:L45"/>
    <mergeCell ref="AB55:AQ55"/>
    <mergeCell ref="AN61:AQ61"/>
    <mergeCell ref="AB46:AQ46"/>
    <mergeCell ref="H48:L49"/>
    <mergeCell ref="M48:Q49"/>
    <mergeCell ref="S48:W49"/>
    <mergeCell ref="H51:L51"/>
    <mergeCell ref="M51:Q51"/>
    <mergeCell ref="S51:W51"/>
  </mergeCells>
  <hyperlinks>
    <hyperlink ref="T2" r:id="rId1"/>
    <hyperlink ref="AN2" r:id="rId2"/>
    <hyperlink ref="T4" r:id="rId3"/>
    <hyperlink ref="AN4" r:id="rId4"/>
  </hyperlinks>
  <pageMargins left="0.17013888888888901" right="0.140277777777778" top="4.0277777777777801E-2" bottom="0.5" header="0.51180555555555496" footer="0.51180555555555496"/>
  <pageSetup paperSize="9" firstPageNumber="0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Комплекты</vt:lpstr>
      <vt:lpstr>Ресепшн</vt:lpstr>
      <vt:lpstr>Шкафы, Пеналы</vt:lpstr>
      <vt:lpstr>Тех.описание</vt:lpstr>
      <vt:lpstr>Скидка</vt:lpstr>
      <vt:lpstr>Комплекты!Область_печати</vt:lpstr>
      <vt:lpstr>Ресепшн!Область_печати</vt:lpstr>
      <vt:lpstr>Скидка!Область_печати</vt:lpstr>
      <vt:lpstr>Тех.описание!Область_печати</vt:lpstr>
      <vt:lpstr>'Шкафы, Пеналы'!Область_печати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digdec</dc:creator>
  <cp:lastModifiedBy>serbg</cp:lastModifiedBy>
  <cp:revision>6</cp:revision>
  <cp:lastPrinted>2022-03-05T14:20:11Z</cp:lastPrinted>
  <dcterms:created xsi:type="dcterms:W3CDTF">2004-03-10T04:36:32Z</dcterms:created>
  <dcterms:modified xsi:type="dcterms:W3CDTF">2023-12-12T12:58:17Z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